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acolosi\Desktop\"/>
    </mc:Choice>
  </mc:AlternateContent>
  <xr:revisionPtr revIDLastSave="0" documentId="11_9F885DA8CE52D004057A62F1F4FF3E3C715347A8" xr6:coauthVersionLast="47" xr6:coauthVersionMax="47" xr10:uidLastSave="{00000000-0000-0000-0000-000000000000}"/>
  <bookViews>
    <workbookView xWindow="0" yWindow="0" windowWidth="28800" windowHeight="11760" tabRatio="788" xr2:uid="{00000000-000D-0000-FFFF-FFFF00000000}"/>
  </bookViews>
  <sheets>
    <sheet name="Calendar" sheetId="14" r:id="rId1"/>
  </sheets>
  <definedNames>
    <definedName name="Calendar10Month">Calendar!$C$127</definedName>
    <definedName name="Calendar10MonthOption">MATCH(Calendar10Month,Months,0)</definedName>
    <definedName name="Calendar10Year">Calendar!$B$127</definedName>
    <definedName name="Calendar11Month">Calendar!$C$141</definedName>
    <definedName name="Calendar11MonthOption">MATCH(Calendar11Month,Months,0)</definedName>
    <definedName name="Calendar11Year">Calendar!$B$141</definedName>
    <definedName name="Calendar12Month">Calendar!$C$155</definedName>
    <definedName name="Calendar12MonthOption">MATCH(Calendar12Month,Months,0)</definedName>
    <definedName name="Calendar12Year">Calendar!$B$155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Calendar!$C$71</definedName>
    <definedName name="Calendar6MonthOption">MATCH(Calendar6Month,Months,0)</definedName>
    <definedName name="Calendar6Year">Calendar!$B$71</definedName>
    <definedName name="Calendar7Month">Calendar!$C$85</definedName>
    <definedName name="Calendar7MonthOption">MATCH(Calendar7Month,Months,0)</definedName>
    <definedName name="Calendar7Year">Calendar!$B$85</definedName>
    <definedName name="Calendar8Month">Calendar!$C$99</definedName>
    <definedName name="Calendar8MonthOption">MATCH(Calendar8Month,Months,0)</definedName>
    <definedName name="Calendar8Year">Calendar!$B$99</definedName>
    <definedName name="Calendar9Month">Calendar!$C$113</definedName>
    <definedName name="Calendar9MonthOption">MATCH(Calendar9Month,Months,0)</definedName>
    <definedName name="Calendar9Year">Calendar!$B$113</definedName>
    <definedName name="ColumnTitleRegion1..H12.1">Calendar!$B$2</definedName>
    <definedName name="ColumnTitleRegion10..H54.1">Calendar!$B$44</definedName>
    <definedName name="ColumnTitleRegion11..C56.1">Calendar!$B$44</definedName>
    <definedName name="ColumnTitleRegion12..D56.1">Calendar!$D$55</definedName>
    <definedName name="ColumnTitleRegion13..H68.1">Calendar!$B$58</definedName>
    <definedName name="ColumnTitleRegion14..C70.1">Calendar!$B$58</definedName>
    <definedName name="ColumnTitleRegion15..D70.1">Calendar!$D$69</definedName>
    <definedName name="ColumnTitleRegion16..H82.1">Calendar!$B$72</definedName>
    <definedName name="ColumnTitleRegion17..C84.1">Calendar!$B$72</definedName>
    <definedName name="ColumnTitleRegion18..D84.1">Calendar!$D$83</definedName>
    <definedName name="ColumnTitleRegion19..H96.1">Calendar!$B$86</definedName>
    <definedName name="ColumnTitleRegion2..C14.1">Calendar!$B$2</definedName>
    <definedName name="ColumnTitleRegion20..C98.1">Calendar!$B$86</definedName>
    <definedName name="ColumnTitleRegion21..D98.1">Calendar!$D$97</definedName>
    <definedName name="ColumnTitleRegion22..H110.1">Calendar!$B$100</definedName>
    <definedName name="ColumnTitleRegion23..C112.1">Calendar!$B$100</definedName>
    <definedName name="ColumnTitleRegion24..D112.1">Calendar!$D$111</definedName>
    <definedName name="ColumnTitleRegion25..H124.1">Calendar!$B$114</definedName>
    <definedName name="ColumnTitleRegion26..C126.1">Calendar!$B$114</definedName>
    <definedName name="ColumnTitleRegion27..D126.1">Calendar!$D$125</definedName>
    <definedName name="ColumnTitleRegion28..H138.1">Calendar!$B$128</definedName>
    <definedName name="ColumnTitleRegion29..C140.1">Calendar!$B$128</definedName>
    <definedName name="ColumnTitleRegion3..D14.1">Calendar!$D$13</definedName>
    <definedName name="ColumnTitleRegion30..D140.1">Calendar!$D$139</definedName>
    <definedName name="ColumnTitleRegion31..H152.1">Calendar!$B$142</definedName>
    <definedName name="ColumnTitleRegion32..C154.1">Calendar!$B$142</definedName>
    <definedName name="ColumnTitleRegion33..D154.1">Calendar!$D$153</definedName>
    <definedName name="ColumnTitleRegion34..H166.1">Calendar!$B$156</definedName>
    <definedName name="ColumnTitleRegion35..C168.1">Calendar!$B$156</definedName>
    <definedName name="ColumnTitleRegion36..D168.1">Calendar!$D$167</definedName>
    <definedName name="ColumnTitleRegion4..H26.1">Calendar!$B$16</definedName>
    <definedName name="ColumnTitleRegion5..C28.1">Calendar!$B$16</definedName>
    <definedName name="ColumnTitleRegion6..D28.1">Calendar!$D$27</definedName>
    <definedName name="ColumnTitleRegion7..H40.1">Calendar!$B$30</definedName>
    <definedName name="ColumnTitleRegion8..C42.1">Calendar!$B$30</definedName>
    <definedName name="ColumnTitleRegion9..D42.1">Calendar!$D$41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Calendar!$B$1:$I$168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<sst xmlns="http://schemas.openxmlformats.org/spreadsheetml/2006/main" count="108" uniqueCount="81">
  <si>
    <t>September</t>
  </si>
  <si>
    <t>Sunday</t>
  </si>
  <si>
    <t>Students 1st Day</t>
  </si>
  <si>
    <t>Chapter 1:  Section 1  Whole Numbers</t>
  </si>
  <si>
    <t>Chapter 1:    Section 2 Addition</t>
  </si>
  <si>
    <t>Chapter1:    Section 3 Subtraction</t>
  </si>
  <si>
    <t>Chapter 1:   Section 4 Multiplication</t>
  </si>
  <si>
    <t>Chapter 1:    Section 5 Division</t>
  </si>
  <si>
    <t>Job Sheet 1    Column Spacing</t>
  </si>
  <si>
    <t>Job Sheet 2     Division with Remainder</t>
  </si>
  <si>
    <t>Review</t>
  </si>
  <si>
    <t>Chapter 1 Test</t>
  </si>
  <si>
    <t>Chapter 2:   Section 1 Fraction Terms &amp; Concepts</t>
  </si>
  <si>
    <t>Notes:</t>
  </si>
  <si>
    <t>Chapter 2:    Section 2 Adding &amp; Subtracting Fractions</t>
  </si>
  <si>
    <t>Job Sheet 1  Adding Fractions With Different Denominators for Bracket Layout</t>
  </si>
  <si>
    <t>Job Sheet 2  Laying Out by Adding Fractions With Different Denominators</t>
  </si>
  <si>
    <t>Job Sheet 3  Adding Lengths of Measured Objects in Feet &amp; Inches Using Blocks</t>
  </si>
  <si>
    <t>Job Sheet 4 Subtracting Lengths of Measured Objects in Feet &amp; Inches Using Blocks</t>
  </si>
  <si>
    <t>COLUMBUS    DAY</t>
  </si>
  <si>
    <t>Chapter 2:    Section 3 Multiplying Fractions</t>
  </si>
  <si>
    <t>Chapter 2:   Section 4 Dividing Fractions</t>
  </si>
  <si>
    <t>Chapter 2:   Section 5 Ratio &amp; Proportion</t>
  </si>
  <si>
    <t>Chapter 2 Test</t>
  </si>
  <si>
    <t>Chapter 3:    Section 1 Decimal Terms &amp; Concepts</t>
  </si>
  <si>
    <t>Job Sheet 2  Measuring Shims With Outside Micrometer</t>
  </si>
  <si>
    <t>Job Sheet 3   Measuring  Vernier Caliper</t>
  </si>
  <si>
    <t>Chapter 3:    Section 2 Adding &amp; Subtracting Decimals</t>
  </si>
  <si>
    <t>Chapter 3:    Section 3 Multiplying &amp; Dividing Decimals</t>
  </si>
  <si>
    <t>Job Sheet 1  Multiplying &amp; Dividing Decimals to Position Blocks</t>
  </si>
  <si>
    <t>Chapter 3-4 Converting Decimals to Fractions &amp; Fractions to Decimals</t>
  </si>
  <si>
    <t>Job Sheet 1  Converting Decimal Feet to Feet &amp; Inches and Fractional Parts of an Inch for Room Lay</t>
  </si>
  <si>
    <t>Job Sheet 3  Calculating Keyway Depth</t>
  </si>
  <si>
    <t>Job Sheet 5  Concrete Slab With Expansion Joints</t>
  </si>
  <si>
    <t>Chapter 3:    Section 5 Using Percentages</t>
  </si>
  <si>
    <t>No School</t>
  </si>
  <si>
    <t>Thanksgiving Day     No School</t>
  </si>
  <si>
    <t xml:space="preserve">Review </t>
  </si>
  <si>
    <t>Chapter 3 Test</t>
  </si>
  <si>
    <t>Chapter 4:    Section 1  Units of Measure</t>
  </si>
  <si>
    <t>Chapter 4:     Section 2 Measurement tools &amp; how to read them (omit Metric)</t>
  </si>
  <si>
    <t>Job Sheet 1   Using Measuring Tapes</t>
  </si>
  <si>
    <t>Job Sheet 3  Measurement Tools Using a Protractor</t>
  </si>
  <si>
    <t>Job Sheet 4  Measurement Tools Using a Vernier Capliper</t>
  </si>
  <si>
    <t>Chapter 4:   Section 3 Measurement on Scale Drawings (omit Metric)</t>
  </si>
  <si>
    <t>Chapter 4 Test</t>
  </si>
  <si>
    <t>Winter Break</t>
  </si>
  <si>
    <t>Scale Drawing Project</t>
  </si>
  <si>
    <t>Chapter 5:   Section 1 Lines, Circles &amp; Angles</t>
  </si>
  <si>
    <t>Job Sheet 1  Circumference of a Circle</t>
  </si>
  <si>
    <t>Job Sheet 2  Drawing Circles with Various Tools</t>
  </si>
  <si>
    <t>Martin Luther King Day  No School</t>
  </si>
  <si>
    <t>Job Sheet 4  Finding the Center of a Circle with a Square</t>
  </si>
  <si>
    <t>Chapter 5:   Section 2 Squares, Rectangles &amp; Triangles</t>
  </si>
  <si>
    <t>Job Sheet 1  Dividing a Board into Equal Parts</t>
  </si>
  <si>
    <t>Job Sheet 2  Finding the Perimeter of a Rectangle</t>
  </si>
  <si>
    <t>Superintendent's Conference Day</t>
  </si>
  <si>
    <t>Chapter 5:   Section 3 Squaring Numbers, Square Roots &amp; Pythagorean Theorem</t>
  </si>
  <si>
    <t>Job Sheet 1  Checking an Existing Corner for Square</t>
  </si>
  <si>
    <t>Job Sheet 3  Inscribe a Square in a Circle</t>
  </si>
  <si>
    <t>Job Sheet 5 Lay Out an Equilateral Triangle</t>
  </si>
  <si>
    <t>Chapter 5 Test</t>
  </si>
  <si>
    <t>Chapter 6:   Section 1 Area Measure VS Linear Measure</t>
  </si>
  <si>
    <t>Chapter 6:  Section 2  Rectangles &amp; Squares</t>
  </si>
  <si>
    <t>Chapter 6    Section 3  Triangles</t>
  </si>
  <si>
    <t>President's Day  No School</t>
  </si>
  <si>
    <t>Chapter 6:   Section 4  Circles</t>
  </si>
  <si>
    <t>Chapter 6:   Section 5    Surface Area</t>
  </si>
  <si>
    <t>Job Sheet 1  Finding Total Surface Area</t>
  </si>
  <si>
    <t>Job Sheet 2  Finding Total Surface Area With Deductions</t>
  </si>
  <si>
    <t>Chapter 6 Test</t>
  </si>
  <si>
    <t>Build a Tiny House</t>
  </si>
  <si>
    <t>Build A Tiny House</t>
  </si>
  <si>
    <t>Spring Recess</t>
  </si>
  <si>
    <t>Chapter 7:    Section 1  Measuring Volume</t>
  </si>
  <si>
    <t>Chapter 7:   Section 2  Calculating Volume for Rectangular &amp; Triangulr Solids</t>
  </si>
  <si>
    <t>Chapter 7:  Section 3  Calculating Volume for Spheres, Cones, &amp; Clinders</t>
  </si>
  <si>
    <t>Chapter 7:   Section 4  Estimating Weight</t>
  </si>
  <si>
    <t>Chapter 7 Test</t>
  </si>
  <si>
    <t>Prep for OSHA</t>
  </si>
  <si>
    <t>Memorial Day    No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</si>
</sst>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6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6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</cellStyleXfs>
  <cellXfs count="19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0" fontId="7" fillId="0" borderId="0" xfId="2" applyAlignment="1">
      <alignment horizontal="left" indent="3"/>
    </xf>
    <xf numFmtId="0" fontId="11" fillId="0" borderId="8" xfId="8" applyNumberFormat="1" applyAlignment="1">
      <alignment horizontal="left" vertical="center" wrapText="1" indent="1"/>
    </xf>
    <xf numFmtId="0" fontId="1" fillId="0" borderId="0" xfId="7" applyNumberFormat="1" applyAlignment="1">
      <alignment horizontal="left" vertical="top" wrapText="1" indent="1"/>
    </xf>
    <xf numFmtId="164" fontId="11" fillId="0" borderId="8" xfId="8" applyAlignment="1">
      <alignment horizontal="left" vertical="center" wrapText="1" indent="1"/>
    </xf>
    <xf numFmtId="164" fontId="0" fillId="0" borderId="8" xfId="8" applyFont="1" applyBorder="1" applyAlignment="1">
      <alignment horizontal="left" vertical="center" wrapText="1" indent="1"/>
    </xf>
    <xf numFmtId="164" fontId="11" fillId="0" borderId="8" xfId="8" applyBorder="1" applyAlignment="1">
      <alignment horizontal="left" vertical="center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51</xdr:row>
      <xdr:rowOff>361950</xdr:rowOff>
    </xdr:from>
    <xdr:to>
      <xdr:col>7</xdr:col>
      <xdr:colOff>552450</xdr:colOff>
      <xdr:row>51</xdr:row>
      <xdr:rowOff>368300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981700" y="23685500"/>
          <a:ext cx="28130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711200</xdr:colOff>
      <xdr:row>37</xdr:row>
      <xdr:rowOff>520700</xdr:rowOff>
    </xdr:from>
    <xdr:to>
      <xdr:col>6</xdr:col>
      <xdr:colOff>565150</xdr:colOff>
      <xdr:row>37</xdr:row>
      <xdr:rowOff>539750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933950" y="17348200"/>
          <a:ext cx="25336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1111250</xdr:colOff>
      <xdr:row>53</xdr:row>
      <xdr:rowOff>279400</xdr:rowOff>
    </xdr:from>
    <xdr:to>
      <xdr:col>7</xdr:col>
      <xdr:colOff>527050</xdr:colOff>
      <xdr:row>53</xdr:row>
      <xdr:rowOff>304800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263650" y="24523700"/>
          <a:ext cx="7505700" cy="25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279400</xdr:colOff>
      <xdr:row>105</xdr:row>
      <xdr:rowOff>311150</xdr:rowOff>
    </xdr:from>
    <xdr:to>
      <xdr:col>6</xdr:col>
      <xdr:colOff>1276350</xdr:colOff>
      <xdr:row>105</xdr:row>
      <xdr:rowOff>330200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22450" y="48698150"/>
          <a:ext cx="635635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241300</xdr:colOff>
      <xdr:row>107</xdr:row>
      <xdr:rowOff>355600</xdr:rowOff>
    </xdr:from>
    <xdr:to>
      <xdr:col>6</xdr:col>
      <xdr:colOff>1212850</xdr:colOff>
      <xdr:row>107</xdr:row>
      <xdr:rowOff>361950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784350" y="49663350"/>
          <a:ext cx="63309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273050</xdr:colOff>
      <xdr:row>91</xdr:row>
      <xdr:rowOff>323850</xdr:rowOff>
    </xdr:from>
    <xdr:to>
      <xdr:col>6</xdr:col>
      <xdr:colOff>1276350</xdr:colOff>
      <xdr:row>91</xdr:row>
      <xdr:rowOff>336550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816100" y="42214800"/>
          <a:ext cx="63627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254000</xdr:colOff>
      <xdr:row>93</xdr:row>
      <xdr:rowOff>412750</xdr:rowOff>
    </xdr:from>
    <xdr:to>
      <xdr:col>6</xdr:col>
      <xdr:colOff>1276350</xdr:colOff>
      <xdr:row>93</xdr:row>
      <xdr:rowOff>438150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1797050" y="43224450"/>
          <a:ext cx="6381750" cy="25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95</xdr:row>
      <xdr:rowOff>381000</xdr:rowOff>
    </xdr:from>
    <xdr:to>
      <xdr:col>6</xdr:col>
      <xdr:colOff>1250950</xdr:colOff>
      <xdr:row>95</xdr:row>
      <xdr:rowOff>419100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47850" y="44113450"/>
          <a:ext cx="63055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103</xdr:row>
      <xdr:rowOff>450850</xdr:rowOff>
    </xdr:from>
    <xdr:to>
      <xdr:col>6</xdr:col>
      <xdr:colOff>1149350</xdr:colOff>
      <xdr:row>103</xdr:row>
      <xdr:rowOff>457200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752600" y="47917100"/>
          <a:ext cx="629920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406400</xdr:colOff>
      <xdr:row>131</xdr:row>
      <xdr:rowOff>425450</xdr:rowOff>
    </xdr:from>
    <xdr:to>
      <xdr:col>6</xdr:col>
      <xdr:colOff>1276350</xdr:colOff>
      <xdr:row>131</xdr:row>
      <xdr:rowOff>457200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949450" y="60883800"/>
          <a:ext cx="6229350" cy="31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123</xdr:row>
      <xdr:rowOff>330200</xdr:rowOff>
    </xdr:from>
    <xdr:to>
      <xdr:col>6</xdr:col>
      <xdr:colOff>1022350</xdr:colOff>
      <xdr:row>123</xdr:row>
      <xdr:rowOff>355600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3282950" y="57054750"/>
          <a:ext cx="4641850" cy="25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628650</xdr:colOff>
      <xdr:row>121</xdr:row>
      <xdr:rowOff>336550</xdr:rowOff>
    </xdr:from>
    <xdr:to>
      <xdr:col>6</xdr:col>
      <xdr:colOff>1066800</xdr:colOff>
      <xdr:row>121</xdr:row>
      <xdr:rowOff>387350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171700" y="56140350"/>
          <a:ext cx="5797550" cy="50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577850</xdr:colOff>
      <xdr:row>119</xdr:row>
      <xdr:rowOff>323850</xdr:rowOff>
    </xdr:from>
    <xdr:to>
      <xdr:col>6</xdr:col>
      <xdr:colOff>1104900</xdr:colOff>
      <xdr:row>119</xdr:row>
      <xdr:rowOff>381000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2120900" y="55206900"/>
          <a:ext cx="588645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520700</xdr:colOff>
      <xdr:row>117</xdr:row>
      <xdr:rowOff>292100</xdr:rowOff>
    </xdr:from>
    <xdr:to>
      <xdr:col>6</xdr:col>
      <xdr:colOff>1136650</xdr:colOff>
      <xdr:row>117</xdr:row>
      <xdr:rowOff>330200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063750" y="54254400"/>
          <a:ext cx="59753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6" zoomScaleNormal="100" workbookViewId="0">
      <selection activeCell="D24" sqref="D24"/>
    </sheetView>
  </sheetViews>
  <sheetFormatPr defaultColWidth="8.75" defaultRowHeight="14.45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>
      <c r="A1" s="2"/>
      <c r="B1" s="1">
        <f ca="1">YEAR(TODAY())</f>
        <v>2021</v>
      </c>
      <c r="C1" s="13" t="s">
        <v>0</v>
      </c>
      <c r="D1" s="13"/>
      <c r="E1" s="13"/>
      <c r="F1" s="2"/>
      <c r="G1" s="2"/>
      <c r="H1" s="2"/>
    </row>
    <row r="2" spans="1:8" ht="14.25" customHeight="1">
      <c r="A2" s="3"/>
      <c r="B2" s="6" t="s">
        <v>1</v>
      </c>
      <c r="C2" s="7" t="str">
        <f ca="1">UPPER(TEXT(C3,"dddd"))</f>
        <v>MONDAY</v>
      </c>
      <c r="D2" s="6" t="str">
        <f t="shared" ref="D2:H2" ca="1" si="0">UPPER(TEXT(D3,"dddd"))</f>
        <v>TUESDAY</v>
      </c>
      <c r="E2" s="7" t="str">
        <f t="shared" ca="1" si="0"/>
        <v>WEDNESDAY</v>
      </c>
      <c r="F2" s="6" t="str">
        <f t="shared" ca="1" si="0"/>
        <v>THURSDAY</v>
      </c>
      <c r="G2" s="7" t="str">
        <f t="shared" ca="1" si="0"/>
        <v>FRIDAY</v>
      </c>
      <c r="H2" s="6" t="str">
        <f t="shared" ca="1" si="0"/>
        <v>SATURDAY</v>
      </c>
    </row>
    <row r="3" spans="1:8" ht="16.5" customHeight="1">
      <c r="B3" s="4">
        <f t="array" aca="1" ref="B3:H3" ca="1">Days+1+DATE(Calendar1Year,Calendar1MonthOption,1)-WEEKDAY(DATE(Calendar1Year,Calendar1MonthOption,1),WeekdayOption)</f>
        <v>44437</v>
      </c>
      <c r="C3" s="4">
        <f ca="1"/>
        <v>44438</v>
      </c>
      <c r="D3" s="4">
        <f ca="1"/>
        <v>44439</v>
      </c>
      <c r="E3" s="4">
        <f ca="1"/>
        <v>44440</v>
      </c>
      <c r="F3" s="4">
        <f ca="1"/>
        <v>44441</v>
      </c>
      <c r="G3" s="4">
        <f ca="1"/>
        <v>44442</v>
      </c>
      <c r="H3" s="5">
        <f ca="1"/>
        <v>44443</v>
      </c>
    </row>
    <row r="4" spans="1:8" ht="56.25" customHeight="1">
      <c r="B4" s="9"/>
      <c r="C4" s="9"/>
      <c r="D4" s="9"/>
      <c r="E4" s="9"/>
      <c r="F4" s="9"/>
      <c r="G4" s="9"/>
      <c r="H4" s="10"/>
    </row>
    <row r="5" spans="1:8" ht="16.5" customHeight="1">
      <c r="B5" s="4">
        <f t="array" aca="1" ref="B5:H5" ca="1">Days+8+DATE(Calendar1Year,Calendar1MonthOption,1)-WEEKDAY(DATE(Calendar1Year,Calendar1MonthOption,1),WeekdayOption)</f>
        <v>44444</v>
      </c>
      <c r="C5" s="4">
        <f ca="1"/>
        <v>44445</v>
      </c>
      <c r="D5" s="4">
        <f ca="1"/>
        <v>44446</v>
      </c>
      <c r="E5" s="4">
        <f ca="1"/>
        <v>44447</v>
      </c>
      <c r="F5" s="4">
        <f ca="1"/>
        <v>44448</v>
      </c>
      <c r="G5" s="4">
        <f ca="1"/>
        <v>44449</v>
      </c>
      <c r="H5" s="5">
        <f ca="1"/>
        <v>44450</v>
      </c>
    </row>
    <row r="6" spans="1:8" ht="56.25" customHeight="1">
      <c r="B6" s="9"/>
      <c r="C6" s="9"/>
      <c r="D6" s="9" t="s">
        <v>2</v>
      </c>
      <c r="E6" s="9" t="s">
        <v>3</v>
      </c>
      <c r="F6" s="9" t="s">
        <v>4</v>
      </c>
      <c r="G6" s="9"/>
      <c r="H6" s="12"/>
    </row>
    <row r="7" spans="1:8" ht="16.5" customHeight="1">
      <c r="B7" s="4">
        <f t="array" aca="1" ref="B7:H7" ca="1">Days+15+DATE(Calendar1Year,Calendar1MonthOption,1)-WEEKDAY(DATE(Calendar1Year,Calendar1MonthOption,1),WeekdayOption)</f>
        <v>44451</v>
      </c>
      <c r="C7" s="4">
        <f ca="1"/>
        <v>44452</v>
      </c>
      <c r="D7" s="4">
        <f ca="1"/>
        <v>44453</v>
      </c>
      <c r="E7" s="4">
        <f ca="1"/>
        <v>44454</v>
      </c>
      <c r="F7" s="4">
        <f ca="1"/>
        <v>44455</v>
      </c>
      <c r="G7" s="4">
        <f ca="1"/>
        <v>44456</v>
      </c>
      <c r="H7" s="5">
        <f ca="1"/>
        <v>44457</v>
      </c>
    </row>
    <row r="8" spans="1:8" ht="56.25" customHeight="1">
      <c r="B8" s="9"/>
      <c r="C8" s="9" t="s">
        <v>5</v>
      </c>
      <c r="D8" s="9"/>
      <c r="E8" s="9" t="s">
        <v>6</v>
      </c>
      <c r="F8" s="9"/>
      <c r="G8" s="9"/>
      <c r="H8" s="10"/>
    </row>
    <row r="9" spans="1:8" ht="16.5" customHeight="1">
      <c r="B9" s="4">
        <f t="array" aca="1" ref="B9:H9" ca="1">Days+22+DATE(Calendar1Year,Calendar1MonthOption,1)-WEEKDAY(DATE(Calendar1Year,Calendar1MonthOption,1),WeekdayOption)</f>
        <v>44458</v>
      </c>
      <c r="C9" s="4">
        <f ca="1"/>
        <v>44459</v>
      </c>
      <c r="D9" s="4">
        <f ca="1"/>
        <v>44460</v>
      </c>
      <c r="E9" s="4">
        <f ca="1"/>
        <v>44461</v>
      </c>
      <c r="F9" s="4">
        <f ca="1"/>
        <v>44462</v>
      </c>
      <c r="G9" s="4">
        <f ca="1"/>
        <v>44463</v>
      </c>
      <c r="H9" s="5">
        <f ca="1"/>
        <v>44464</v>
      </c>
    </row>
    <row r="10" spans="1:8" ht="56.25" customHeight="1">
      <c r="B10" s="9"/>
      <c r="C10" s="9" t="s">
        <v>7</v>
      </c>
      <c r="D10" s="9"/>
      <c r="E10" s="9" t="s">
        <v>8</v>
      </c>
      <c r="F10" s="9"/>
      <c r="G10" s="9" t="s">
        <v>9</v>
      </c>
      <c r="H10" s="10"/>
    </row>
    <row r="11" spans="1:8" ht="16.5" customHeight="1">
      <c r="B11" s="4">
        <f t="array" aca="1" ref="B11:H11" ca="1">Days+29+DATE(Calendar1Year,Calendar1MonthOption,1)-WEEKDAY(DATE(Calendar1Year,Calendar1MonthOption,1),WeekdayOption)</f>
        <v>44465</v>
      </c>
      <c r="C11" s="4">
        <f ca="1"/>
        <v>44466</v>
      </c>
      <c r="D11" s="4">
        <f ca="1"/>
        <v>44467</v>
      </c>
      <c r="E11" s="4">
        <f ca="1"/>
        <v>44468</v>
      </c>
      <c r="F11" s="4">
        <f ca="1"/>
        <v>44469</v>
      </c>
      <c r="G11" s="4">
        <f ca="1"/>
        <v>44470</v>
      </c>
      <c r="H11" s="5">
        <f ca="1"/>
        <v>44471</v>
      </c>
    </row>
    <row r="12" spans="1:8" ht="57" customHeight="1">
      <c r="B12" s="9"/>
      <c r="C12" s="9" t="s">
        <v>10</v>
      </c>
      <c r="D12" s="9" t="s">
        <v>11</v>
      </c>
      <c r="E12" s="9" t="s">
        <v>12</v>
      </c>
      <c r="F12" s="9"/>
      <c r="G12" s="9"/>
      <c r="H12" s="10"/>
    </row>
    <row r="13" spans="1:8" ht="16.5" customHeight="1">
      <c r="B13" s="4">
        <f t="array" aca="1" ref="B13:C13" ca="1">Days+36+DATE(Calendar1Year,Calendar1MonthOption,1)-WEEKDAY(DATE(Calendar1Year,Calendar1MonthOption,1),WeekdayOption)</f>
        <v>44472</v>
      </c>
      <c r="C13" s="4">
        <f ca="1"/>
        <v>44473</v>
      </c>
      <c r="D13" s="14" t="s">
        <v>13</v>
      </c>
      <c r="E13" s="14"/>
      <c r="F13" s="14"/>
      <c r="G13" s="14"/>
      <c r="H13" s="14"/>
    </row>
    <row r="14" spans="1:8" ht="63.75" customHeight="1">
      <c r="B14" s="9"/>
      <c r="C14" s="9"/>
      <c r="D14" s="15"/>
      <c r="E14" s="15"/>
      <c r="F14" s="15"/>
      <c r="G14" s="15"/>
      <c r="H14" s="15"/>
    </row>
    <row r="15" spans="1:8" ht="54" customHeight="1">
      <c r="A15" s="2"/>
      <c r="B15" s="1">
        <f ca="1">YEAR(DATE(Calendar1Year,Calendar1MonthOption+1,1))</f>
        <v>2021</v>
      </c>
      <c r="C15" s="13" t="str">
        <f ca="1">TEXT(DATE(Calendar1Year,Calendar1MonthOption+1,1),"mmmm")</f>
        <v>October</v>
      </c>
      <c r="D15" s="13"/>
      <c r="E15" s="13"/>
      <c r="F15" s="8"/>
      <c r="G15" s="8"/>
      <c r="H15" s="2"/>
    </row>
    <row r="16" spans="1:8" ht="14.25" customHeight="1">
      <c r="A16" s="3"/>
      <c r="B16" s="6" t="str">
        <f ca="1">UPPER(TEXT(B17,"dddd"))</f>
        <v>SUNDAY</v>
      </c>
      <c r="C16" s="7" t="str">
        <f t="shared" ref="C16:H16" ca="1" si="1">UPPER(TEXT(C17,"dddd"))</f>
        <v>MONDAY</v>
      </c>
      <c r="D16" s="6" t="str">
        <f t="shared" ca="1" si="1"/>
        <v>TUESDAY</v>
      </c>
      <c r="E16" s="7" t="str">
        <f t="shared" ca="1" si="1"/>
        <v>WEDNESDAY</v>
      </c>
      <c r="F16" s="6" t="str">
        <f t="shared" ca="1" si="1"/>
        <v>THURSDAY</v>
      </c>
      <c r="G16" s="7" t="str">
        <f t="shared" ca="1" si="1"/>
        <v>FRIDAY</v>
      </c>
      <c r="H16" s="6" t="str">
        <f t="shared" ca="1" si="1"/>
        <v>SATURDAY</v>
      </c>
    </row>
    <row r="17" spans="1:8" ht="16.5" customHeight="1">
      <c r="B17" s="4">
        <f t="array" aca="1" ref="B17:H17" ca="1">Days+1+DATE(Calendar2Year,Calendar2MonthOption,1)-WEEKDAY(DATE(Calendar2Year,Calendar2MonthOption,1),WeekdayOption)</f>
        <v>44465</v>
      </c>
      <c r="C17" s="4">
        <f ca="1"/>
        <v>44466</v>
      </c>
      <c r="D17" s="4">
        <f ca="1"/>
        <v>44467</v>
      </c>
      <c r="E17" s="4">
        <f ca="1"/>
        <v>44468</v>
      </c>
      <c r="F17" s="4">
        <f ca="1"/>
        <v>44469</v>
      </c>
      <c r="G17" s="4">
        <f ca="1"/>
        <v>44470</v>
      </c>
      <c r="H17" s="5">
        <f ca="1"/>
        <v>44471</v>
      </c>
    </row>
    <row r="18" spans="1:8" ht="56.25" customHeight="1">
      <c r="B18" s="9"/>
      <c r="C18" s="9"/>
      <c r="D18" s="9"/>
      <c r="E18" s="9"/>
      <c r="F18" s="9"/>
      <c r="G18" s="9" t="s">
        <v>14</v>
      </c>
      <c r="H18" s="10"/>
    </row>
    <row r="19" spans="1:8" ht="16.5" customHeight="1">
      <c r="B19" s="4">
        <f t="array" aca="1" ref="B19:H19" ca="1">Days+8+DATE(Calendar2Year,Calendar2MonthOption,1)-WEEKDAY(DATE(Calendar2Year,Calendar2MonthOption,1),WeekdayOption)</f>
        <v>44472</v>
      </c>
      <c r="C19" s="4">
        <f ca="1"/>
        <v>44473</v>
      </c>
      <c r="D19" s="4">
        <f ca="1"/>
        <v>44474</v>
      </c>
      <c r="E19" s="4">
        <f ca="1"/>
        <v>44475</v>
      </c>
      <c r="F19" s="4">
        <f ca="1"/>
        <v>44476</v>
      </c>
      <c r="G19" s="4">
        <f ca="1"/>
        <v>44477</v>
      </c>
      <c r="H19" s="5">
        <f ca="1"/>
        <v>44478</v>
      </c>
    </row>
    <row r="20" spans="1:8" ht="56.25" customHeight="1">
      <c r="B20" s="9"/>
      <c r="C20" s="9"/>
      <c r="D20" s="9" t="s">
        <v>15</v>
      </c>
      <c r="E20" s="9" t="s">
        <v>16</v>
      </c>
      <c r="F20" s="9" t="s">
        <v>17</v>
      </c>
      <c r="G20" s="9" t="s">
        <v>18</v>
      </c>
      <c r="H20" s="10"/>
    </row>
    <row r="21" spans="1:8" ht="16.5" customHeight="1">
      <c r="B21" s="4">
        <f t="array" aca="1" ref="B21:H21" ca="1">Days+15+DATE(Calendar2Year,Calendar2MonthOption,1)-WEEKDAY(DATE(Calendar2Year,Calendar2MonthOption,1),WeekdayOption)</f>
        <v>44479</v>
      </c>
      <c r="C21" s="4">
        <f ca="1"/>
        <v>44480</v>
      </c>
      <c r="D21" s="4">
        <f ca="1"/>
        <v>44481</v>
      </c>
      <c r="E21" s="4">
        <f ca="1"/>
        <v>44482</v>
      </c>
      <c r="F21" s="4">
        <f ca="1"/>
        <v>44483</v>
      </c>
      <c r="G21" s="4">
        <f ca="1"/>
        <v>44484</v>
      </c>
      <c r="H21" s="5">
        <f ca="1"/>
        <v>44485</v>
      </c>
    </row>
    <row r="22" spans="1:8" ht="56.25" customHeight="1">
      <c r="B22" s="9"/>
      <c r="C22" s="9" t="s">
        <v>19</v>
      </c>
      <c r="D22" s="9" t="s">
        <v>20</v>
      </c>
      <c r="E22" s="9"/>
      <c r="F22" s="9" t="s">
        <v>21</v>
      </c>
      <c r="G22" s="9"/>
      <c r="H22" s="10"/>
    </row>
    <row r="23" spans="1:8" ht="16.5" customHeight="1">
      <c r="B23" s="4">
        <f t="array" aca="1" ref="B23:H23" ca="1">Days+22+DATE(Calendar2Year,Calendar2MonthOption,1)-WEEKDAY(DATE(Calendar2Year,Calendar2MonthOption,1),WeekdayOption)</f>
        <v>44486</v>
      </c>
      <c r="C23" s="4">
        <f ca="1"/>
        <v>44487</v>
      </c>
      <c r="D23" s="4">
        <f ca="1"/>
        <v>44488</v>
      </c>
      <c r="E23" s="4">
        <f ca="1"/>
        <v>44489</v>
      </c>
      <c r="F23" s="4">
        <f ca="1"/>
        <v>44490</v>
      </c>
      <c r="G23" s="4">
        <f ca="1"/>
        <v>44491</v>
      </c>
      <c r="H23" s="5">
        <f ca="1"/>
        <v>44492</v>
      </c>
    </row>
    <row r="24" spans="1:8" ht="56.25" customHeight="1">
      <c r="B24" s="9"/>
      <c r="C24" s="9" t="s">
        <v>22</v>
      </c>
      <c r="D24" s="9"/>
      <c r="E24" s="9"/>
      <c r="F24" s="9" t="s">
        <v>10</v>
      </c>
      <c r="G24" s="9" t="s">
        <v>23</v>
      </c>
      <c r="H24" s="10"/>
    </row>
    <row r="25" spans="1:8" ht="16.5" customHeight="1">
      <c r="B25" s="4">
        <f t="array" aca="1" ref="B25:H25" ca="1">Days+29+DATE(Calendar2Year,Calendar2MonthOption,1)-WEEKDAY(DATE(Calendar2Year,Calendar2MonthOption,1),WeekdayOption)</f>
        <v>44493</v>
      </c>
      <c r="C25" s="4">
        <f ca="1"/>
        <v>44494</v>
      </c>
      <c r="D25" s="4">
        <f ca="1"/>
        <v>44495</v>
      </c>
      <c r="E25" s="4">
        <f ca="1"/>
        <v>44496</v>
      </c>
      <c r="F25" s="4">
        <f ca="1"/>
        <v>44497</v>
      </c>
      <c r="G25" s="4">
        <f ca="1"/>
        <v>44498</v>
      </c>
      <c r="H25" s="5">
        <f ca="1"/>
        <v>44499</v>
      </c>
    </row>
    <row r="26" spans="1:8" ht="57" customHeight="1">
      <c r="B26" s="9"/>
      <c r="C26" s="9" t="s">
        <v>24</v>
      </c>
      <c r="D26" s="9"/>
      <c r="E26" s="9" t="s">
        <v>25</v>
      </c>
      <c r="F26" s="9" t="s">
        <v>26</v>
      </c>
      <c r="G26" s="9"/>
      <c r="H26" s="11"/>
    </row>
    <row r="27" spans="1:8" ht="16.5" customHeight="1">
      <c r="B27" s="4">
        <f t="array" aca="1" ref="B27:C27" ca="1">Days+36+DATE(Calendar2Year,Calendar2MonthOption,1)-WEEKDAY(DATE(Calendar2Year,Calendar2MonthOption,1),WeekdayOption)</f>
        <v>44500</v>
      </c>
      <c r="C27" s="4">
        <f ca="1"/>
        <v>44501</v>
      </c>
      <c r="D27" s="16" t="s">
        <v>13</v>
      </c>
      <c r="E27" s="16"/>
      <c r="F27" s="16"/>
      <c r="G27" s="16"/>
      <c r="H27" s="16"/>
    </row>
    <row r="28" spans="1:8" ht="63.75" customHeight="1">
      <c r="B28" s="9"/>
      <c r="C28" s="9"/>
      <c r="D28" s="15"/>
      <c r="E28" s="15"/>
      <c r="F28" s="15"/>
      <c r="G28" s="15"/>
      <c r="H28" s="15"/>
    </row>
    <row r="29" spans="1:8" ht="54" customHeight="1">
      <c r="A29" s="2"/>
      <c r="B29" s="1">
        <f ca="1">YEAR(DATE(Calendar2Year,Calendar2MonthOption+1,1))</f>
        <v>2021</v>
      </c>
      <c r="C29" s="13" t="str">
        <f ca="1">TEXT(DATE(Calendar2Year,Calendar2MonthOption+1,1),"mmmm")</f>
        <v>November</v>
      </c>
      <c r="D29" s="13"/>
      <c r="E29" s="13"/>
      <c r="F29" s="8"/>
      <c r="G29" s="8"/>
      <c r="H29" s="2"/>
    </row>
    <row r="30" spans="1:8" ht="14.25" customHeight="1">
      <c r="A30" s="3"/>
      <c r="B30" s="6" t="str">
        <f ca="1">UPPER(TEXT(B31,"dddd"))</f>
        <v>SUNDAY</v>
      </c>
      <c r="C30" s="7" t="str">
        <f t="shared" ref="C30" ca="1" si="2">UPPER(TEXT(C31,"dddd"))</f>
        <v>MONDAY</v>
      </c>
      <c r="D30" s="6" t="str">
        <f t="shared" ref="D30" ca="1" si="3">UPPER(TEXT(D31,"dddd"))</f>
        <v>TUESDAY</v>
      </c>
      <c r="E30" s="7" t="str">
        <f t="shared" ref="E30" ca="1" si="4">UPPER(TEXT(E31,"dddd"))</f>
        <v>WEDNESDAY</v>
      </c>
      <c r="F30" s="6" t="str">
        <f t="shared" ref="F30" ca="1" si="5">UPPER(TEXT(F31,"dddd"))</f>
        <v>THURSDAY</v>
      </c>
      <c r="G30" s="7" t="str">
        <f t="shared" ref="G30" ca="1" si="6">UPPER(TEXT(G31,"dddd"))</f>
        <v>FRIDAY</v>
      </c>
      <c r="H30" s="6" t="str">
        <f t="shared" ref="H30" ca="1" si="7">UPPER(TEXT(H31,"dddd"))</f>
        <v>SATURDAY</v>
      </c>
    </row>
    <row r="31" spans="1:8" ht="16.5" customHeight="1">
      <c r="B31" s="4">
        <f t="array" aca="1" ref="B31:H31" ca="1">Days+1+DATE(Calendar3Year,Calendar3MonthOption,1)-WEEKDAY(DATE(Calendar3Year,Calendar3MonthOption,1),WeekdayOption)</f>
        <v>44500</v>
      </c>
      <c r="C31" s="4">
        <f ca="1"/>
        <v>44501</v>
      </c>
      <c r="D31" s="4">
        <f ca="1"/>
        <v>44502</v>
      </c>
      <c r="E31" s="4">
        <f ca="1"/>
        <v>44503</v>
      </c>
      <c r="F31" s="4">
        <f ca="1"/>
        <v>44504</v>
      </c>
      <c r="G31" s="4">
        <f ca="1"/>
        <v>44505</v>
      </c>
      <c r="H31" s="5">
        <f ca="1"/>
        <v>44506</v>
      </c>
    </row>
    <row r="32" spans="1:8" ht="56.25" customHeight="1">
      <c r="B32" s="9"/>
      <c r="C32" s="9" t="s">
        <v>27</v>
      </c>
      <c r="D32" s="9"/>
      <c r="E32" s="9"/>
      <c r="F32" s="9" t="s">
        <v>28</v>
      </c>
      <c r="G32" s="9"/>
      <c r="H32" s="10"/>
    </row>
    <row r="33" spans="1:8" ht="16.5" customHeight="1">
      <c r="B33" s="4">
        <f t="array" aca="1" ref="B33:H33" ca="1">Days+8+DATE(Calendar3Year,Calendar3MonthOption,1)-WEEKDAY(DATE(Calendar3Year,Calendar3MonthOption,1),WeekdayOption)</f>
        <v>44507</v>
      </c>
      <c r="C33" s="4">
        <f ca="1"/>
        <v>44508</v>
      </c>
      <c r="D33" s="4">
        <f ca="1"/>
        <v>44509</v>
      </c>
      <c r="E33" s="4">
        <f ca="1"/>
        <v>44510</v>
      </c>
      <c r="F33" s="4">
        <f ca="1"/>
        <v>44511</v>
      </c>
      <c r="G33" s="4">
        <f ca="1"/>
        <v>44512</v>
      </c>
      <c r="H33" s="5">
        <f ca="1"/>
        <v>44513</v>
      </c>
    </row>
    <row r="34" spans="1:8" ht="56.25" customHeight="1">
      <c r="B34" s="9"/>
      <c r="C34" s="9" t="s">
        <v>29</v>
      </c>
      <c r="D34" s="9"/>
      <c r="E34" s="9" t="s">
        <v>30</v>
      </c>
      <c r="F34" s="9"/>
      <c r="G34" s="9" t="s">
        <v>31</v>
      </c>
      <c r="H34" s="10"/>
    </row>
    <row r="35" spans="1:8" ht="16.5" customHeight="1">
      <c r="B35" s="4">
        <f t="array" aca="1" ref="B35:H35" ca="1">Days+15+DATE(Calendar3Year,Calendar3MonthOption,1)-WEEKDAY(DATE(Calendar3Year,Calendar3MonthOption,1),WeekdayOption)</f>
        <v>44514</v>
      </c>
      <c r="C35" s="4">
        <f ca="1"/>
        <v>44515</v>
      </c>
      <c r="D35" s="4">
        <f ca="1"/>
        <v>44516</v>
      </c>
      <c r="E35" s="4">
        <f ca="1"/>
        <v>44517</v>
      </c>
      <c r="F35" s="4">
        <f ca="1"/>
        <v>44518</v>
      </c>
      <c r="G35" s="4">
        <f ca="1"/>
        <v>44519</v>
      </c>
      <c r="H35" s="5">
        <f ca="1"/>
        <v>44520</v>
      </c>
    </row>
    <row r="36" spans="1:8" ht="56.25" customHeight="1">
      <c r="B36" s="9"/>
      <c r="C36" s="9"/>
      <c r="D36" s="9" t="s">
        <v>32</v>
      </c>
      <c r="E36" s="9"/>
      <c r="F36" s="9" t="s">
        <v>33</v>
      </c>
      <c r="G36" s="9"/>
      <c r="H36" s="10"/>
    </row>
    <row r="37" spans="1:8" ht="16.5" customHeight="1">
      <c r="B37" s="4">
        <f t="array" aca="1" ref="B37:H37" ca="1">Days+22+DATE(Calendar3Year,Calendar3MonthOption,1)-WEEKDAY(DATE(Calendar3Year,Calendar3MonthOption,1),WeekdayOption)</f>
        <v>44521</v>
      </c>
      <c r="C37" s="4">
        <f ca="1"/>
        <v>44522</v>
      </c>
      <c r="D37" s="4">
        <f ca="1"/>
        <v>44523</v>
      </c>
      <c r="E37" s="4">
        <f ca="1"/>
        <v>44524</v>
      </c>
      <c r="F37" s="4">
        <f ca="1"/>
        <v>44525</v>
      </c>
      <c r="G37" s="4">
        <f ca="1"/>
        <v>44526</v>
      </c>
      <c r="H37" s="5">
        <f ca="1"/>
        <v>44527</v>
      </c>
    </row>
    <row r="38" spans="1:8" ht="56.25" customHeight="1">
      <c r="B38" s="9"/>
      <c r="C38" s="9" t="s">
        <v>34</v>
      </c>
      <c r="D38" s="9"/>
      <c r="E38" s="9" t="s">
        <v>35</v>
      </c>
      <c r="F38" s="9" t="s">
        <v>36</v>
      </c>
      <c r="G38" s="9" t="s">
        <v>35</v>
      </c>
      <c r="H38" s="10"/>
    </row>
    <row r="39" spans="1:8" ht="16.5" customHeight="1">
      <c r="B39" s="4">
        <f t="array" aca="1" ref="B39:H39" ca="1">Days+29+DATE(Calendar3Year,Calendar3MonthOption,1)-WEEKDAY(DATE(Calendar3Year,Calendar3MonthOption,1),WeekdayOption)</f>
        <v>44528</v>
      </c>
      <c r="C39" s="4">
        <f ca="1"/>
        <v>44529</v>
      </c>
      <c r="D39" s="4">
        <f ca="1"/>
        <v>44530</v>
      </c>
      <c r="E39" s="4">
        <f ca="1"/>
        <v>44531</v>
      </c>
      <c r="F39" s="4">
        <f ca="1"/>
        <v>44532</v>
      </c>
      <c r="G39" s="4">
        <f ca="1"/>
        <v>44533</v>
      </c>
      <c r="H39" s="5">
        <f ca="1"/>
        <v>44534</v>
      </c>
    </row>
    <row r="40" spans="1:8" ht="57" customHeight="1">
      <c r="B40" s="9"/>
      <c r="C40" s="9" t="s">
        <v>37</v>
      </c>
      <c r="D40" s="9" t="s">
        <v>38</v>
      </c>
      <c r="E40" s="9"/>
      <c r="F40" s="9"/>
      <c r="G40" s="9"/>
      <c r="H40" s="11"/>
    </row>
    <row r="41" spans="1:8" ht="16.5" customHeight="1">
      <c r="B41" s="4">
        <f t="array" aca="1" ref="B41:C41" ca="1">Days+36+DATE(Calendar3Year,Calendar3MonthOption,1)-WEEKDAY(DATE(Calendar3Year,Calendar3MonthOption,1),WeekdayOption)</f>
        <v>44535</v>
      </c>
      <c r="C41" s="4">
        <f ca="1"/>
        <v>44536</v>
      </c>
      <c r="D41" s="16" t="s">
        <v>13</v>
      </c>
      <c r="E41" s="16"/>
      <c r="F41" s="16"/>
      <c r="G41" s="16"/>
      <c r="H41" s="16"/>
    </row>
    <row r="42" spans="1:8" ht="63.75" customHeight="1">
      <c r="B42" s="9"/>
      <c r="C42" s="9"/>
      <c r="D42" s="15"/>
      <c r="E42" s="15"/>
      <c r="F42" s="15"/>
      <c r="G42" s="15"/>
      <c r="H42" s="15"/>
    </row>
    <row r="43" spans="1:8" ht="54" customHeight="1">
      <c r="A43" s="2"/>
      <c r="B43" s="1">
        <f ca="1">YEAR(DATE(Calendar3Year,Calendar3MonthOption+1,1))</f>
        <v>2021</v>
      </c>
      <c r="C43" s="13" t="str">
        <f ca="1">TEXT(DATE(Calendar3Year,Calendar3MonthOption+1,1),"mmmm")</f>
        <v>December</v>
      </c>
      <c r="D43" s="13"/>
      <c r="E43" s="13"/>
      <c r="F43" s="8"/>
      <c r="G43" s="8"/>
      <c r="H43" s="2"/>
    </row>
    <row r="44" spans="1:8" ht="14.25" customHeight="1">
      <c r="A44" s="3"/>
      <c r="B44" s="6" t="str">
        <f ca="1">UPPER(TEXT(B45,"dddd"))</f>
        <v>SUNDAY</v>
      </c>
      <c r="C44" s="7" t="str">
        <f t="shared" ref="C44" ca="1" si="8">UPPER(TEXT(C45,"dddd"))</f>
        <v>MONDAY</v>
      </c>
      <c r="D44" s="6" t="str">
        <f t="shared" ref="D44" ca="1" si="9">UPPER(TEXT(D45,"dddd"))</f>
        <v>TUESDAY</v>
      </c>
      <c r="E44" s="7" t="str">
        <f t="shared" ref="E44" ca="1" si="10">UPPER(TEXT(E45,"dddd"))</f>
        <v>WEDNESDAY</v>
      </c>
      <c r="F44" s="6" t="str">
        <f t="shared" ref="F44" ca="1" si="11">UPPER(TEXT(F45,"dddd"))</f>
        <v>THURSDAY</v>
      </c>
      <c r="G44" s="7" t="str">
        <f t="shared" ref="G44" ca="1" si="12">UPPER(TEXT(G45,"dddd"))</f>
        <v>FRIDAY</v>
      </c>
      <c r="H44" s="6" t="str">
        <f t="shared" ref="H44" ca="1" si="13">UPPER(TEXT(H45,"dddd"))</f>
        <v>SATURDAY</v>
      </c>
    </row>
    <row r="45" spans="1:8" ht="16.5" customHeight="1">
      <c r="B45" s="4">
        <f t="array" aca="1" ref="B45:H45" ca="1">Days+1+DATE(Calendar4Year,Calendar4MonthOption,1)-WEEKDAY(DATE(Calendar4Year,Calendar4MonthOption,1),WeekdayOption)</f>
        <v>44528</v>
      </c>
      <c r="C45" s="4">
        <f ca="1"/>
        <v>44529</v>
      </c>
      <c r="D45" s="4">
        <f ca="1"/>
        <v>44530</v>
      </c>
      <c r="E45" s="4">
        <f ca="1"/>
        <v>44531</v>
      </c>
      <c r="F45" s="4">
        <f ca="1"/>
        <v>44532</v>
      </c>
      <c r="G45" s="4">
        <f ca="1"/>
        <v>44533</v>
      </c>
      <c r="H45" s="5">
        <f ca="1"/>
        <v>44534</v>
      </c>
    </row>
    <row r="46" spans="1:8" ht="56.25" customHeight="1">
      <c r="B46" s="9"/>
      <c r="C46" s="9"/>
      <c r="D46" s="9"/>
      <c r="E46" s="9" t="s">
        <v>39</v>
      </c>
      <c r="F46" s="9"/>
      <c r="G46" s="9"/>
      <c r="H46" s="10"/>
    </row>
    <row r="47" spans="1:8" ht="16.5" customHeight="1">
      <c r="B47" s="4">
        <f t="array" aca="1" ref="B47:H47" ca="1">Days+8+DATE(Calendar4Year,Calendar4MonthOption,1)-WEEKDAY(DATE(Calendar4Year,Calendar4MonthOption,1),WeekdayOption)</f>
        <v>44535</v>
      </c>
      <c r="C47" s="4">
        <f ca="1"/>
        <v>44536</v>
      </c>
      <c r="D47" s="4">
        <f ca="1"/>
        <v>44537</v>
      </c>
      <c r="E47" s="4">
        <f ca="1"/>
        <v>44538</v>
      </c>
      <c r="F47" s="4">
        <f ca="1"/>
        <v>44539</v>
      </c>
      <c r="G47" s="4">
        <f ca="1"/>
        <v>44540</v>
      </c>
      <c r="H47" s="5">
        <f ca="1"/>
        <v>44541</v>
      </c>
    </row>
    <row r="48" spans="1:8" ht="56.25" customHeight="1">
      <c r="B48" s="9"/>
      <c r="C48" s="9" t="s">
        <v>40</v>
      </c>
      <c r="D48" s="9"/>
      <c r="E48" s="9" t="s">
        <v>41</v>
      </c>
      <c r="F48" s="9"/>
      <c r="G48" s="9" t="s">
        <v>42</v>
      </c>
      <c r="H48" s="10"/>
    </row>
    <row r="49" spans="1:8" ht="16.5" customHeight="1">
      <c r="B49" s="4">
        <f t="array" aca="1" ref="B49:H49" ca="1">Days+15+DATE(Calendar4Year,Calendar4MonthOption,1)-WEEKDAY(DATE(Calendar4Year,Calendar4MonthOption,1),WeekdayOption)</f>
        <v>44542</v>
      </c>
      <c r="C49" s="4">
        <f ca="1"/>
        <v>44543</v>
      </c>
      <c r="D49" s="4">
        <f ca="1"/>
        <v>44544</v>
      </c>
      <c r="E49" s="4">
        <f ca="1"/>
        <v>44545</v>
      </c>
      <c r="F49" s="4">
        <f ca="1"/>
        <v>44546</v>
      </c>
      <c r="G49" s="4">
        <f ca="1"/>
        <v>44547</v>
      </c>
      <c r="H49" s="5">
        <f ca="1"/>
        <v>44548</v>
      </c>
    </row>
    <row r="50" spans="1:8" ht="56.25" customHeight="1">
      <c r="B50" s="9"/>
      <c r="C50" s="9"/>
      <c r="D50" s="9" t="s">
        <v>43</v>
      </c>
      <c r="E50" s="9"/>
      <c r="F50" s="9" t="s">
        <v>44</v>
      </c>
      <c r="G50" s="9"/>
      <c r="H50" s="10"/>
    </row>
    <row r="51" spans="1:8" ht="16.5" customHeight="1">
      <c r="B51" s="4">
        <f t="array" aca="1" ref="B51:H51" ca="1">Days+22+DATE(Calendar4Year,Calendar4MonthOption,1)-WEEKDAY(DATE(Calendar4Year,Calendar4MonthOption,1),WeekdayOption)</f>
        <v>44549</v>
      </c>
      <c r="C51" s="4">
        <f ca="1"/>
        <v>44550</v>
      </c>
      <c r="D51" s="4">
        <f ca="1"/>
        <v>44551</v>
      </c>
      <c r="E51" s="4">
        <f ca="1"/>
        <v>44552</v>
      </c>
      <c r="F51" s="4">
        <f ca="1"/>
        <v>44553</v>
      </c>
      <c r="G51" s="4">
        <f ca="1"/>
        <v>44554</v>
      </c>
      <c r="H51" s="5">
        <f ca="1"/>
        <v>44555</v>
      </c>
    </row>
    <row r="52" spans="1:8" ht="56.25" customHeight="1">
      <c r="B52" s="9"/>
      <c r="C52" s="9" t="s">
        <v>10</v>
      </c>
      <c r="D52" s="9" t="s">
        <v>45</v>
      </c>
      <c r="E52" s="9"/>
      <c r="F52" s="9" t="s">
        <v>46</v>
      </c>
      <c r="G52" s="9"/>
      <c r="H52" s="10"/>
    </row>
    <row r="53" spans="1:8" ht="16.5" customHeight="1">
      <c r="B53" s="4">
        <f t="array" aca="1" ref="B53:H53" ca="1">Days+29+DATE(Calendar4Year,Calendar4MonthOption,1)-WEEKDAY(DATE(Calendar4Year,Calendar4MonthOption,1),WeekdayOption)</f>
        <v>44556</v>
      </c>
      <c r="C53" s="4">
        <f ca="1"/>
        <v>44557</v>
      </c>
      <c r="D53" s="4">
        <f ca="1"/>
        <v>44558</v>
      </c>
      <c r="E53" s="4">
        <f ca="1"/>
        <v>44559</v>
      </c>
      <c r="F53" s="4">
        <f ca="1"/>
        <v>44560</v>
      </c>
      <c r="G53" s="4">
        <f ca="1"/>
        <v>44561</v>
      </c>
      <c r="H53" s="5">
        <f ca="1"/>
        <v>44562</v>
      </c>
    </row>
    <row r="54" spans="1:8" ht="57" customHeight="1">
      <c r="B54" s="9"/>
      <c r="C54" s="9"/>
      <c r="D54" s="9"/>
      <c r="E54" s="9"/>
      <c r="F54" s="9"/>
      <c r="G54" s="9"/>
      <c r="H54" s="11"/>
    </row>
    <row r="55" spans="1:8" ht="16.5" customHeight="1">
      <c r="B55" s="4">
        <f t="array" aca="1" ref="B55:C55" ca="1">Days+36+DATE(Calendar4Year,Calendar4MonthOption,1)-WEEKDAY(DATE(Calendar4Year,Calendar4MonthOption,1),WeekdayOption)</f>
        <v>44563</v>
      </c>
      <c r="C55" s="4">
        <f ca="1"/>
        <v>44564</v>
      </c>
      <c r="D55" s="17" t="s">
        <v>13</v>
      </c>
      <c r="E55" s="18"/>
      <c r="F55" s="18"/>
      <c r="G55" s="18"/>
      <c r="H55" s="18"/>
    </row>
    <row r="56" spans="1:8" ht="63.75" customHeight="1">
      <c r="B56" s="9"/>
      <c r="C56" s="9"/>
      <c r="D56" s="15"/>
      <c r="E56" s="15"/>
      <c r="F56" s="15"/>
      <c r="G56" s="15"/>
      <c r="H56" s="15"/>
    </row>
    <row r="57" spans="1:8" ht="54" customHeight="1">
      <c r="A57" s="2"/>
      <c r="B57" s="1">
        <f ca="1">YEAR(DATE(Calendar4Year,Calendar4MonthOption+1,1))</f>
        <v>2022</v>
      </c>
      <c r="C57" s="13" t="str">
        <f ca="1">TEXT(DATE(Calendar4Year,Calendar4MonthOption+1,1),"mmmm")</f>
        <v>January</v>
      </c>
      <c r="D57" s="13"/>
      <c r="E57" s="13"/>
      <c r="F57" s="8"/>
      <c r="G57" s="8"/>
      <c r="H57" s="2"/>
    </row>
    <row r="58" spans="1:8" ht="14.25" customHeight="1">
      <c r="A58" s="3"/>
      <c r="B58" s="6" t="str">
        <f ca="1">UPPER(TEXT(B59,"dddd"))</f>
        <v>SUNDAY</v>
      </c>
      <c r="C58" s="7" t="str">
        <f t="shared" ref="C58" ca="1" si="14">UPPER(TEXT(C59,"dddd"))</f>
        <v>MONDAY</v>
      </c>
      <c r="D58" s="6" t="str">
        <f t="shared" ref="D58" ca="1" si="15">UPPER(TEXT(D59,"dddd"))</f>
        <v>TUESDAY</v>
      </c>
      <c r="E58" s="7" t="str">
        <f t="shared" ref="E58" ca="1" si="16">UPPER(TEXT(E59,"dddd"))</f>
        <v>WEDNESDAY</v>
      </c>
      <c r="F58" s="6" t="str">
        <f t="shared" ref="F58" ca="1" si="17">UPPER(TEXT(F59,"dddd"))</f>
        <v>THURSDAY</v>
      </c>
      <c r="G58" s="7" t="str">
        <f t="shared" ref="G58" ca="1" si="18">UPPER(TEXT(G59,"dddd"))</f>
        <v>FRIDAY</v>
      </c>
      <c r="H58" s="6" t="str">
        <f t="shared" ref="H58" ca="1" si="19">UPPER(TEXT(H59,"dddd"))</f>
        <v>SATURDAY</v>
      </c>
    </row>
    <row r="59" spans="1:8" ht="16.5" customHeight="1">
      <c r="B59" s="4">
        <f t="array" aca="1" ref="B59:H59" ca="1">Days+1+DATE(Calendar5Year,Calendar5MonthOption,1)-WEEKDAY(DATE(Calendar5Year,Calendar5MonthOption,1),WeekdayOption)</f>
        <v>44556</v>
      </c>
      <c r="C59" s="4">
        <f ca="1"/>
        <v>44557</v>
      </c>
      <c r="D59" s="4">
        <f ca="1"/>
        <v>44558</v>
      </c>
      <c r="E59" s="4">
        <f ca="1"/>
        <v>44559</v>
      </c>
      <c r="F59" s="4">
        <f ca="1"/>
        <v>44560</v>
      </c>
      <c r="G59" s="4">
        <f ca="1"/>
        <v>44561</v>
      </c>
      <c r="H59" s="5">
        <f ca="1"/>
        <v>44562</v>
      </c>
    </row>
    <row r="60" spans="1:8" ht="56.25" customHeight="1">
      <c r="B60" s="9"/>
      <c r="C60" s="9"/>
      <c r="D60" s="9"/>
      <c r="E60" s="9"/>
      <c r="F60" s="9"/>
      <c r="G60" s="9"/>
      <c r="H60" s="10"/>
    </row>
    <row r="61" spans="1:8" ht="16.5" customHeight="1">
      <c r="B61" s="4">
        <f t="array" aca="1" ref="B61:H61" ca="1">Days+8+DATE(Calendar5Year,Calendar5MonthOption,1)-WEEKDAY(DATE(Calendar5Year,Calendar5MonthOption,1),WeekdayOption)</f>
        <v>44563</v>
      </c>
      <c r="C61" s="4">
        <f ca="1"/>
        <v>44564</v>
      </c>
      <c r="D61" s="4">
        <f ca="1"/>
        <v>44565</v>
      </c>
      <c r="E61" s="4">
        <f ca="1"/>
        <v>44566</v>
      </c>
      <c r="F61" s="4">
        <f ca="1"/>
        <v>44567</v>
      </c>
      <c r="G61" s="4">
        <f ca="1"/>
        <v>44568</v>
      </c>
      <c r="H61" s="5">
        <f ca="1"/>
        <v>44569</v>
      </c>
    </row>
    <row r="62" spans="1:8" ht="56.25" customHeight="1">
      <c r="B62" s="9"/>
      <c r="C62" s="9" t="s">
        <v>47</v>
      </c>
      <c r="D62" s="9" t="s">
        <v>47</v>
      </c>
      <c r="E62" s="9" t="s">
        <v>47</v>
      </c>
      <c r="F62" s="9" t="s">
        <v>47</v>
      </c>
      <c r="G62" s="9" t="s">
        <v>47</v>
      </c>
      <c r="H62" s="10"/>
    </row>
    <row r="63" spans="1:8" ht="16.5" customHeight="1">
      <c r="B63" s="4">
        <f t="array" aca="1" ref="B63:H63" ca="1">Days+15+DATE(Calendar5Year,Calendar5MonthOption,1)-WEEKDAY(DATE(Calendar5Year,Calendar5MonthOption,1),WeekdayOption)</f>
        <v>44570</v>
      </c>
      <c r="C63" s="4">
        <f ca="1"/>
        <v>44571</v>
      </c>
      <c r="D63" s="4">
        <f ca="1"/>
        <v>44572</v>
      </c>
      <c r="E63" s="4">
        <f ca="1"/>
        <v>44573</v>
      </c>
      <c r="F63" s="4">
        <f ca="1"/>
        <v>44574</v>
      </c>
      <c r="G63" s="4">
        <f ca="1"/>
        <v>44575</v>
      </c>
      <c r="H63" s="5">
        <f ca="1"/>
        <v>44576</v>
      </c>
    </row>
    <row r="64" spans="1:8" ht="56.25" customHeight="1">
      <c r="B64" s="9"/>
      <c r="C64" s="9" t="s">
        <v>48</v>
      </c>
      <c r="D64" s="9"/>
      <c r="E64" s="9" t="s">
        <v>49</v>
      </c>
      <c r="F64" s="9"/>
      <c r="G64" s="9" t="s">
        <v>50</v>
      </c>
      <c r="H64" s="10"/>
    </row>
    <row r="65" spans="1:8" ht="16.5" customHeight="1">
      <c r="B65" s="4">
        <f t="array" aca="1" ref="B65:H65" ca="1">Days+22+DATE(Calendar5Year,Calendar5MonthOption,1)-WEEKDAY(DATE(Calendar5Year,Calendar5MonthOption,1),WeekdayOption)</f>
        <v>44577</v>
      </c>
      <c r="C65" s="4">
        <f ca="1"/>
        <v>44578</v>
      </c>
      <c r="D65" s="4">
        <f ca="1"/>
        <v>44579</v>
      </c>
      <c r="E65" s="4">
        <f ca="1"/>
        <v>44580</v>
      </c>
      <c r="F65" s="4">
        <f ca="1"/>
        <v>44581</v>
      </c>
      <c r="G65" s="4">
        <f ca="1"/>
        <v>44582</v>
      </c>
      <c r="H65" s="5">
        <f ca="1"/>
        <v>44583</v>
      </c>
    </row>
    <row r="66" spans="1:8" ht="56.25" customHeight="1">
      <c r="B66" s="9"/>
      <c r="C66" s="9" t="s">
        <v>51</v>
      </c>
      <c r="D66" s="9" t="s">
        <v>52</v>
      </c>
      <c r="E66" s="9"/>
      <c r="F66" s="9" t="s">
        <v>53</v>
      </c>
      <c r="G66" s="9"/>
      <c r="H66" s="10"/>
    </row>
    <row r="67" spans="1:8" ht="16.5" customHeight="1">
      <c r="B67" s="4">
        <f t="array" aca="1" ref="B67:H67" ca="1">Days+29+DATE(Calendar5Year,Calendar5MonthOption,1)-WEEKDAY(DATE(Calendar5Year,Calendar5MonthOption,1),WeekdayOption)</f>
        <v>44584</v>
      </c>
      <c r="C67" s="4">
        <f ca="1"/>
        <v>44585</v>
      </c>
      <c r="D67" s="4">
        <f ca="1"/>
        <v>44586</v>
      </c>
      <c r="E67" s="4">
        <f ca="1"/>
        <v>44587</v>
      </c>
      <c r="F67" s="4">
        <f ca="1"/>
        <v>44588</v>
      </c>
      <c r="G67" s="4">
        <f ca="1"/>
        <v>44589</v>
      </c>
      <c r="H67" s="5">
        <f ca="1"/>
        <v>44590</v>
      </c>
    </row>
    <row r="68" spans="1:8" ht="57" customHeight="1">
      <c r="B68" s="9"/>
      <c r="C68" s="9" t="s">
        <v>54</v>
      </c>
      <c r="D68" s="9"/>
      <c r="E68" s="9" t="s">
        <v>55</v>
      </c>
      <c r="F68" s="9"/>
      <c r="G68" s="9"/>
      <c r="H68" s="11"/>
    </row>
    <row r="69" spans="1:8" ht="16.5" customHeight="1">
      <c r="B69" s="4">
        <f t="array" aca="1" ref="B69:C69" ca="1">Days+36+DATE(Calendar5Year,Calendar5MonthOption,1)-WEEKDAY(DATE(Calendar5Year,Calendar5MonthOption,1),WeekdayOption)</f>
        <v>44591</v>
      </c>
      <c r="C69" s="4">
        <f ca="1"/>
        <v>44592</v>
      </c>
      <c r="D69" s="17" t="s">
        <v>13</v>
      </c>
      <c r="E69" s="18"/>
      <c r="F69" s="18"/>
      <c r="G69" s="18"/>
      <c r="H69" s="18"/>
    </row>
    <row r="70" spans="1:8" ht="63.75" customHeight="1">
      <c r="B70" s="9"/>
      <c r="C70" s="9" t="s">
        <v>56</v>
      </c>
      <c r="D70" s="15"/>
      <c r="E70" s="15"/>
      <c r="F70" s="15"/>
      <c r="G70" s="15"/>
      <c r="H70" s="15"/>
    </row>
    <row r="71" spans="1:8" ht="54" customHeight="1">
      <c r="A71" s="2"/>
      <c r="B71" s="1">
        <f ca="1">YEAR(DATE(Calendar5Year,Calendar5MonthOption+1,1))</f>
        <v>2022</v>
      </c>
      <c r="C71" s="13" t="str">
        <f ca="1">TEXT(DATE(Calendar5Year,Calendar5MonthOption+1,1),"mmmm")</f>
        <v>February</v>
      </c>
      <c r="D71" s="13"/>
      <c r="E71" s="13"/>
      <c r="F71" s="8"/>
      <c r="G71" s="8"/>
      <c r="H71" s="2"/>
    </row>
    <row r="72" spans="1:8" ht="14.25" customHeight="1">
      <c r="A72" s="3"/>
      <c r="B72" s="6" t="str">
        <f ca="1">UPPER(TEXT(B73,"dddd"))</f>
        <v>SUNDAY</v>
      </c>
      <c r="C72" s="7" t="str">
        <f t="shared" ref="C72" ca="1" si="20">UPPER(TEXT(C73,"dddd"))</f>
        <v>MONDAY</v>
      </c>
      <c r="D72" s="6" t="str">
        <f t="shared" ref="D72" ca="1" si="21">UPPER(TEXT(D73,"dddd"))</f>
        <v>TUESDAY</v>
      </c>
      <c r="E72" s="7" t="str">
        <f t="shared" ref="E72" ca="1" si="22">UPPER(TEXT(E73,"dddd"))</f>
        <v>WEDNESDAY</v>
      </c>
      <c r="F72" s="6" t="str">
        <f t="shared" ref="F72" ca="1" si="23">UPPER(TEXT(F73,"dddd"))</f>
        <v>THURSDAY</v>
      </c>
      <c r="G72" s="7" t="str">
        <f t="shared" ref="G72" ca="1" si="24">UPPER(TEXT(G73,"dddd"))</f>
        <v>FRIDAY</v>
      </c>
      <c r="H72" s="6" t="str">
        <f t="shared" ref="H72" ca="1" si="25">UPPER(TEXT(H73,"dddd"))</f>
        <v>SATURDAY</v>
      </c>
    </row>
    <row r="73" spans="1:8" ht="16.5" customHeight="1">
      <c r="B73" s="4">
        <f t="array" aca="1" ref="B73:H73" ca="1">Days+1+DATE(Calendar6Year,Calendar6MonthOption,1)-WEEKDAY(DATE(Calendar6Year,Calendar6MonthOption,1),WeekdayOption)</f>
        <v>44591</v>
      </c>
      <c r="C73" s="4">
        <f ca="1"/>
        <v>44592</v>
      </c>
      <c r="D73" s="4">
        <f ca="1"/>
        <v>44593</v>
      </c>
      <c r="E73" s="4">
        <f ca="1"/>
        <v>44594</v>
      </c>
      <c r="F73" s="4">
        <f ca="1"/>
        <v>44595</v>
      </c>
      <c r="G73" s="4">
        <f ca="1"/>
        <v>44596</v>
      </c>
      <c r="H73" s="5">
        <f ca="1"/>
        <v>44597</v>
      </c>
    </row>
    <row r="74" spans="1:8" ht="56.25" customHeight="1">
      <c r="B74" s="9"/>
      <c r="C74" s="9"/>
      <c r="D74" s="9" t="s">
        <v>57</v>
      </c>
      <c r="E74" s="9"/>
      <c r="F74" s="9" t="s">
        <v>58</v>
      </c>
      <c r="G74" s="9"/>
      <c r="H74" s="10"/>
    </row>
    <row r="75" spans="1:8" ht="16.5" customHeight="1">
      <c r="B75" s="4">
        <f t="array" aca="1" ref="B75:H75" ca="1">Days+8+DATE(Calendar6Year,Calendar6MonthOption,1)-WEEKDAY(DATE(Calendar6Year,Calendar6MonthOption,1),WeekdayOption)</f>
        <v>44598</v>
      </c>
      <c r="C75" s="4">
        <f ca="1"/>
        <v>44599</v>
      </c>
      <c r="D75" s="4">
        <f ca="1"/>
        <v>44600</v>
      </c>
      <c r="E75" s="4">
        <f ca="1"/>
        <v>44601</v>
      </c>
      <c r="F75" s="4">
        <f ca="1"/>
        <v>44602</v>
      </c>
      <c r="G75" s="4">
        <f ca="1"/>
        <v>44603</v>
      </c>
      <c r="H75" s="5">
        <f ca="1"/>
        <v>44604</v>
      </c>
    </row>
    <row r="76" spans="1:8" ht="56.25" customHeight="1">
      <c r="B76" s="9"/>
      <c r="C76" s="9" t="s">
        <v>59</v>
      </c>
      <c r="D76" s="9"/>
      <c r="E76" s="9" t="s">
        <v>60</v>
      </c>
      <c r="F76" s="9" t="s">
        <v>37</v>
      </c>
      <c r="G76" s="9" t="s">
        <v>61</v>
      </c>
      <c r="H76" s="10"/>
    </row>
    <row r="77" spans="1:8" ht="16.5" customHeight="1">
      <c r="B77" s="4">
        <f t="array" aca="1" ref="B77:H77" ca="1">Days+15+DATE(Calendar6Year,Calendar6MonthOption,1)-WEEKDAY(DATE(Calendar6Year,Calendar6MonthOption,1),WeekdayOption)</f>
        <v>44605</v>
      </c>
      <c r="C77" s="4">
        <f ca="1"/>
        <v>44606</v>
      </c>
      <c r="D77" s="4">
        <f ca="1"/>
        <v>44607</v>
      </c>
      <c r="E77" s="4">
        <f ca="1"/>
        <v>44608</v>
      </c>
      <c r="F77" s="4">
        <f ca="1"/>
        <v>44609</v>
      </c>
      <c r="G77" s="4">
        <f ca="1"/>
        <v>44610</v>
      </c>
      <c r="H77" s="5">
        <f ca="1"/>
        <v>44611</v>
      </c>
    </row>
    <row r="78" spans="1:8" ht="56.25" customHeight="1">
      <c r="B78" s="9"/>
      <c r="C78" s="9" t="s">
        <v>62</v>
      </c>
      <c r="D78" s="9"/>
      <c r="E78" s="9" t="s">
        <v>63</v>
      </c>
      <c r="F78" s="9"/>
      <c r="G78" s="9" t="s">
        <v>64</v>
      </c>
      <c r="H78" s="10"/>
    </row>
    <row r="79" spans="1:8" ht="16.5" customHeight="1">
      <c r="B79" s="4">
        <f t="array" aca="1" ref="B79:H79" ca="1">Days+22+DATE(Calendar6Year,Calendar6MonthOption,1)-WEEKDAY(DATE(Calendar6Year,Calendar6MonthOption,1),WeekdayOption)</f>
        <v>44612</v>
      </c>
      <c r="C79" s="4">
        <f ca="1"/>
        <v>44613</v>
      </c>
      <c r="D79" s="4">
        <f ca="1"/>
        <v>44614</v>
      </c>
      <c r="E79" s="4">
        <f ca="1"/>
        <v>44615</v>
      </c>
      <c r="F79" s="4">
        <f ca="1"/>
        <v>44616</v>
      </c>
      <c r="G79" s="4">
        <f ca="1"/>
        <v>44617</v>
      </c>
      <c r="H79" s="5">
        <f ca="1"/>
        <v>44618</v>
      </c>
    </row>
    <row r="80" spans="1:8" ht="56.25" customHeight="1">
      <c r="B80" s="9"/>
      <c r="C80" s="9" t="s">
        <v>65</v>
      </c>
      <c r="D80" s="9" t="s">
        <v>66</v>
      </c>
      <c r="E80" s="9"/>
      <c r="F80" s="9" t="s">
        <v>67</v>
      </c>
      <c r="G80" s="9"/>
      <c r="H80" s="10"/>
    </row>
    <row r="81" spans="1:8" ht="16.5" customHeight="1">
      <c r="B81" s="4">
        <f t="array" aca="1" ref="B81:H81" ca="1">Days+29+DATE(Calendar6Year,Calendar6MonthOption,1)-WEEKDAY(DATE(Calendar6Year,Calendar6MonthOption,1),WeekdayOption)</f>
        <v>44619</v>
      </c>
      <c r="C81" s="4">
        <f ca="1"/>
        <v>44620</v>
      </c>
      <c r="D81" s="4">
        <f ca="1"/>
        <v>44621</v>
      </c>
      <c r="E81" s="4">
        <f ca="1"/>
        <v>44622</v>
      </c>
      <c r="F81" s="4">
        <f ca="1"/>
        <v>44623</v>
      </c>
      <c r="G81" s="4">
        <f ca="1"/>
        <v>44624</v>
      </c>
      <c r="H81" s="5">
        <f ca="1"/>
        <v>44625</v>
      </c>
    </row>
    <row r="82" spans="1:8" ht="57" customHeight="1">
      <c r="B82" s="9"/>
      <c r="C82" s="9" t="s">
        <v>68</v>
      </c>
      <c r="D82" s="9"/>
      <c r="E82" s="9"/>
      <c r="F82" s="9"/>
      <c r="G82" s="9"/>
      <c r="H82" s="11"/>
    </row>
    <row r="83" spans="1:8" ht="16.5" customHeight="1">
      <c r="B83" s="4">
        <f t="array" aca="1" ref="B83:C83" ca="1">Days+36+DATE(Calendar6Year,Calendar6MonthOption,1)-WEEKDAY(DATE(Calendar6Year,Calendar6MonthOption,1),WeekdayOption)</f>
        <v>44626</v>
      </c>
      <c r="C83" s="4">
        <f ca="1"/>
        <v>44627</v>
      </c>
      <c r="D83" s="17" t="s">
        <v>13</v>
      </c>
      <c r="E83" s="18"/>
      <c r="F83" s="18"/>
      <c r="G83" s="18"/>
      <c r="H83" s="18"/>
    </row>
    <row r="84" spans="1:8" ht="63.75" customHeight="1">
      <c r="B84" s="9"/>
      <c r="C84" s="9"/>
      <c r="D84" s="15"/>
      <c r="E84" s="15"/>
      <c r="F84" s="15"/>
      <c r="G84" s="15"/>
      <c r="H84" s="15"/>
    </row>
    <row r="85" spans="1:8" ht="54" customHeight="1">
      <c r="A85" s="2"/>
      <c r="B85" s="1">
        <f ca="1">YEAR(DATE(Calendar6Year,Calendar6MonthOption+1,1))</f>
        <v>2022</v>
      </c>
      <c r="C85" s="13" t="str">
        <f ca="1">TEXT(DATE(Calendar6Year,Calendar6MonthOption+1,1),"mmmm")</f>
        <v>March</v>
      </c>
      <c r="D85" s="13"/>
      <c r="E85" s="13"/>
      <c r="F85" s="8"/>
      <c r="G85" s="8"/>
      <c r="H85" s="2"/>
    </row>
    <row r="86" spans="1:8" ht="14.25" customHeight="1">
      <c r="A86" s="3"/>
      <c r="B86" s="6" t="str">
        <f ca="1">UPPER(TEXT(B87,"dddd"))</f>
        <v>SUNDAY</v>
      </c>
      <c r="C86" s="7" t="str">
        <f t="shared" ref="C86" ca="1" si="26">UPPER(TEXT(C87,"dddd"))</f>
        <v>MONDAY</v>
      </c>
      <c r="D86" s="6" t="str">
        <f t="shared" ref="D86" ca="1" si="27">UPPER(TEXT(D87,"dddd"))</f>
        <v>TUESDAY</v>
      </c>
      <c r="E86" s="7" t="str">
        <f t="shared" ref="E86" ca="1" si="28">UPPER(TEXT(E87,"dddd"))</f>
        <v>WEDNESDAY</v>
      </c>
      <c r="F86" s="6" t="str">
        <f t="shared" ref="F86" ca="1" si="29">UPPER(TEXT(F87,"dddd"))</f>
        <v>THURSDAY</v>
      </c>
      <c r="G86" s="7" t="str">
        <f t="shared" ref="G86" ca="1" si="30">UPPER(TEXT(G87,"dddd"))</f>
        <v>FRIDAY</v>
      </c>
      <c r="H86" s="6" t="str">
        <f t="shared" ref="H86" ca="1" si="31">UPPER(TEXT(H87,"dddd"))</f>
        <v>SATURDAY</v>
      </c>
    </row>
    <row r="87" spans="1:8" ht="16.5" customHeight="1">
      <c r="B87" s="4">
        <f t="array" aca="1" ref="B87:H87" ca="1">Days+1+DATE(Calendar7Year,Calendar7MonthOption,1)-WEEKDAY(DATE(Calendar7Year,Calendar7MonthOption,1),WeekdayOption)</f>
        <v>44619</v>
      </c>
      <c r="C87" s="4">
        <f ca="1"/>
        <v>44620</v>
      </c>
      <c r="D87" s="4">
        <f ca="1"/>
        <v>44621</v>
      </c>
      <c r="E87" s="4">
        <f ca="1"/>
        <v>44622</v>
      </c>
      <c r="F87" s="4">
        <f ca="1"/>
        <v>44623</v>
      </c>
      <c r="G87" s="4">
        <f ca="1"/>
        <v>44624</v>
      </c>
      <c r="H87" s="5">
        <f ca="1"/>
        <v>44625</v>
      </c>
    </row>
    <row r="88" spans="1:8" ht="56.25" customHeight="1">
      <c r="B88" s="9"/>
      <c r="C88" s="9"/>
      <c r="D88" s="9"/>
      <c r="E88" s="9" t="s">
        <v>69</v>
      </c>
      <c r="F88" s="9"/>
      <c r="G88" s="9"/>
      <c r="H88" s="10"/>
    </row>
    <row r="89" spans="1:8" ht="16.5" customHeight="1">
      <c r="B89" s="4">
        <f t="array" aca="1" ref="B89:H89" ca="1">Days+8+DATE(Calendar7Year,Calendar7MonthOption,1)-WEEKDAY(DATE(Calendar7Year,Calendar7MonthOption,1),WeekdayOption)</f>
        <v>44626</v>
      </c>
      <c r="C89" s="4">
        <f ca="1"/>
        <v>44627</v>
      </c>
      <c r="D89" s="4">
        <f ca="1"/>
        <v>44628</v>
      </c>
      <c r="E89" s="4">
        <f ca="1"/>
        <v>44629</v>
      </c>
      <c r="F89" s="4">
        <f ca="1"/>
        <v>44630</v>
      </c>
      <c r="G89" s="4">
        <f ca="1"/>
        <v>44631</v>
      </c>
      <c r="H89" s="5">
        <f ca="1"/>
        <v>44632</v>
      </c>
    </row>
    <row r="90" spans="1:8" ht="56.25" customHeight="1">
      <c r="B90" s="9"/>
      <c r="C90" s="9" t="s">
        <v>10</v>
      </c>
      <c r="D90" s="9" t="s">
        <v>70</v>
      </c>
      <c r="E90" s="9"/>
      <c r="F90" s="9"/>
      <c r="G90" s="9"/>
      <c r="H90" s="10"/>
    </row>
    <row r="91" spans="1:8" ht="16.5" customHeight="1">
      <c r="B91" s="4">
        <f t="array" aca="1" ref="B91:H91" ca="1">Days+15+DATE(Calendar7Year,Calendar7MonthOption,1)-WEEKDAY(DATE(Calendar7Year,Calendar7MonthOption,1),WeekdayOption)</f>
        <v>44633</v>
      </c>
      <c r="C91" s="4">
        <f ca="1"/>
        <v>44634</v>
      </c>
      <c r="D91" s="4">
        <f ca="1"/>
        <v>44635</v>
      </c>
      <c r="E91" s="4">
        <f ca="1"/>
        <v>44636</v>
      </c>
      <c r="F91" s="4">
        <f ca="1"/>
        <v>44637</v>
      </c>
      <c r="G91" s="4">
        <f ca="1"/>
        <v>44638</v>
      </c>
      <c r="H91" s="5">
        <f ca="1"/>
        <v>44639</v>
      </c>
    </row>
    <row r="92" spans="1:8" ht="56.25" customHeight="1">
      <c r="B92" s="9"/>
      <c r="C92" s="9" t="s">
        <v>71</v>
      </c>
      <c r="D92" s="9"/>
      <c r="E92" s="9"/>
      <c r="F92" s="9"/>
      <c r="G92" s="9"/>
      <c r="H92" s="10"/>
    </row>
    <row r="93" spans="1:8" ht="16.5" customHeight="1">
      <c r="B93" s="4">
        <f t="array" aca="1" ref="B93:H93" ca="1">Days+22+DATE(Calendar7Year,Calendar7MonthOption,1)-WEEKDAY(DATE(Calendar7Year,Calendar7MonthOption,1),WeekdayOption)</f>
        <v>44640</v>
      </c>
      <c r="C93" s="4">
        <f ca="1"/>
        <v>44641</v>
      </c>
      <c r="D93" s="4">
        <f ca="1"/>
        <v>44642</v>
      </c>
      <c r="E93" s="4">
        <f ca="1"/>
        <v>44643</v>
      </c>
      <c r="F93" s="4">
        <f ca="1"/>
        <v>44644</v>
      </c>
      <c r="G93" s="4">
        <f ca="1"/>
        <v>44645</v>
      </c>
      <c r="H93" s="5">
        <f ca="1"/>
        <v>44646</v>
      </c>
    </row>
    <row r="94" spans="1:8" ht="56.25" customHeight="1">
      <c r="B94" s="9"/>
      <c r="C94" s="9" t="s">
        <v>71</v>
      </c>
      <c r="D94" s="9"/>
      <c r="E94" s="9"/>
      <c r="F94" s="9"/>
      <c r="G94" s="9"/>
      <c r="H94" s="10"/>
    </row>
    <row r="95" spans="1:8" ht="16.5" customHeight="1">
      <c r="B95" s="4">
        <f t="array" aca="1" ref="B95:H95" ca="1">Days+29+DATE(Calendar7Year,Calendar7MonthOption,1)-WEEKDAY(DATE(Calendar7Year,Calendar7MonthOption,1),WeekdayOption)</f>
        <v>44647</v>
      </c>
      <c r="C95" s="4">
        <f ca="1"/>
        <v>44648</v>
      </c>
      <c r="D95" s="4">
        <f ca="1"/>
        <v>44649</v>
      </c>
      <c r="E95" s="4">
        <f ca="1"/>
        <v>44650</v>
      </c>
      <c r="F95" s="4">
        <f ca="1"/>
        <v>44651</v>
      </c>
      <c r="G95" s="4">
        <f ca="1"/>
        <v>44652</v>
      </c>
      <c r="H95" s="5">
        <f ca="1"/>
        <v>44653</v>
      </c>
    </row>
    <row r="96" spans="1:8" ht="57" customHeight="1">
      <c r="B96" s="9"/>
      <c r="C96" s="9" t="s">
        <v>71</v>
      </c>
      <c r="D96" s="9"/>
      <c r="E96" s="9"/>
      <c r="F96" s="9"/>
      <c r="G96" s="9"/>
      <c r="H96" s="11"/>
    </row>
    <row r="97" spans="1:8" ht="16.5" customHeight="1">
      <c r="B97" s="4">
        <f t="array" aca="1" ref="B97:C97" ca="1">Days+36+DATE(Calendar7Year,Calendar7MonthOption,1)-WEEKDAY(DATE(Calendar7Year,Calendar7MonthOption,1),WeekdayOption)</f>
        <v>44654</v>
      </c>
      <c r="C97" s="4">
        <f ca="1"/>
        <v>44655</v>
      </c>
      <c r="D97" s="17" t="s">
        <v>13</v>
      </c>
      <c r="E97" s="18"/>
      <c r="F97" s="18"/>
      <c r="G97" s="18"/>
      <c r="H97" s="18"/>
    </row>
    <row r="98" spans="1:8" ht="63.75" customHeight="1">
      <c r="B98" s="9"/>
      <c r="C98" s="9"/>
      <c r="D98" s="15"/>
      <c r="E98" s="15"/>
      <c r="F98" s="15"/>
      <c r="G98" s="15"/>
      <c r="H98" s="15"/>
    </row>
    <row r="99" spans="1:8" ht="54" customHeight="1">
      <c r="A99" s="2"/>
      <c r="B99" s="1">
        <f ca="1">YEAR(DATE(Calendar7Year,Calendar7MonthOption+1,1))</f>
        <v>2022</v>
      </c>
      <c r="C99" s="13" t="str">
        <f ca="1">TEXT(DATE(Calendar7Year,Calendar7MonthOption+1,1),"mmmm")</f>
        <v>April</v>
      </c>
      <c r="D99" s="13"/>
      <c r="E99" s="13"/>
      <c r="F99" s="8"/>
      <c r="G99" s="8"/>
      <c r="H99" s="2"/>
    </row>
    <row r="100" spans="1:8" ht="14.25" customHeight="1">
      <c r="A100" s="3"/>
      <c r="B100" s="6" t="str">
        <f ca="1">UPPER(TEXT(B101,"dddd"))</f>
        <v>SUNDAY</v>
      </c>
      <c r="C100" s="7" t="str">
        <f t="shared" ref="C100" ca="1" si="32">UPPER(TEXT(C101,"dddd"))</f>
        <v>MONDAY</v>
      </c>
      <c r="D100" s="6" t="str">
        <f t="shared" ref="D100" ca="1" si="33">UPPER(TEXT(D101,"dddd"))</f>
        <v>TUESDAY</v>
      </c>
      <c r="E100" s="7" t="str">
        <f t="shared" ref="E100" ca="1" si="34">UPPER(TEXT(E101,"dddd"))</f>
        <v>WEDNESDAY</v>
      </c>
      <c r="F100" s="6" t="str">
        <f t="shared" ref="F100" ca="1" si="35">UPPER(TEXT(F101,"dddd"))</f>
        <v>THURSDAY</v>
      </c>
      <c r="G100" s="7" t="str">
        <f t="shared" ref="G100" ca="1" si="36">UPPER(TEXT(G101,"dddd"))</f>
        <v>FRIDAY</v>
      </c>
      <c r="H100" s="6" t="str">
        <f t="shared" ref="H100" ca="1" si="37">UPPER(TEXT(H101,"dddd"))</f>
        <v>SATURDAY</v>
      </c>
    </row>
    <row r="101" spans="1:8" ht="16.5" customHeight="1">
      <c r="B101" s="4">
        <f t="array" aca="1" ref="B101:H101" ca="1">Days+1+DATE(Calendar8Year,Calendar8MonthOption,1)-WEEKDAY(DATE(Calendar8Year,Calendar8MonthOption,1),WeekdayOption)</f>
        <v>44647</v>
      </c>
      <c r="C101" s="4">
        <f ca="1"/>
        <v>44648</v>
      </c>
      <c r="D101" s="4">
        <f ca="1"/>
        <v>44649</v>
      </c>
      <c r="E101" s="4">
        <f ca="1"/>
        <v>44650</v>
      </c>
      <c r="F101" s="4">
        <f ca="1"/>
        <v>44651</v>
      </c>
      <c r="G101" s="4">
        <f ca="1"/>
        <v>44652</v>
      </c>
      <c r="H101" s="5">
        <f ca="1"/>
        <v>44653</v>
      </c>
    </row>
    <row r="102" spans="1:8" ht="56.25" customHeight="1">
      <c r="B102" s="9"/>
      <c r="C102" s="9"/>
      <c r="D102" s="9"/>
      <c r="E102" s="9"/>
      <c r="F102" s="9"/>
      <c r="G102" s="9"/>
      <c r="H102" s="10"/>
    </row>
    <row r="103" spans="1:8" ht="16.5" customHeight="1">
      <c r="B103" s="4">
        <f t="array" aca="1" ref="B103:H103" ca="1">Days+8+DATE(Calendar8Year,Calendar8MonthOption,1)-WEEKDAY(DATE(Calendar8Year,Calendar8MonthOption,1),WeekdayOption)</f>
        <v>44654</v>
      </c>
      <c r="C103" s="4">
        <f ca="1"/>
        <v>44655</v>
      </c>
      <c r="D103" s="4">
        <f ca="1"/>
        <v>44656</v>
      </c>
      <c r="E103" s="4">
        <f ca="1"/>
        <v>44657</v>
      </c>
      <c r="F103" s="4">
        <f ca="1"/>
        <v>44658</v>
      </c>
      <c r="G103" s="4">
        <f ca="1"/>
        <v>44659</v>
      </c>
      <c r="H103" s="5">
        <f ca="1"/>
        <v>44660</v>
      </c>
    </row>
    <row r="104" spans="1:8" ht="56.25" customHeight="1">
      <c r="B104" s="9"/>
      <c r="C104" s="9" t="s">
        <v>72</v>
      </c>
      <c r="D104" s="9"/>
      <c r="E104" s="9"/>
      <c r="F104" s="9"/>
      <c r="G104" s="9"/>
      <c r="H104" s="10"/>
    </row>
    <row r="105" spans="1:8" ht="16.5" customHeight="1">
      <c r="B105" s="4">
        <f t="array" aca="1" ref="B105:H105" ca="1">Days+15+DATE(Calendar8Year,Calendar8MonthOption,1)-WEEKDAY(DATE(Calendar8Year,Calendar8MonthOption,1),WeekdayOption)</f>
        <v>44661</v>
      </c>
      <c r="C105" s="4">
        <f ca="1"/>
        <v>44662</v>
      </c>
      <c r="D105" s="4">
        <f ca="1"/>
        <v>44663</v>
      </c>
      <c r="E105" s="4">
        <f ca="1"/>
        <v>44664</v>
      </c>
      <c r="F105" s="4">
        <f ca="1"/>
        <v>44665</v>
      </c>
      <c r="G105" s="4">
        <f ca="1"/>
        <v>44666</v>
      </c>
      <c r="H105" s="5">
        <f ca="1"/>
        <v>44667</v>
      </c>
    </row>
    <row r="106" spans="1:8" ht="56.25" customHeight="1">
      <c r="B106" s="9"/>
      <c r="C106" s="9" t="s">
        <v>73</v>
      </c>
      <c r="D106" s="9"/>
      <c r="E106" s="9"/>
      <c r="F106" s="9"/>
      <c r="G106" s="9"/>
      <c r="H106" s="10"/>
    </row>
    <row r="107" spans="1:8" ht="16.5" customHeight="1">
      <c r="B107" s="4">
        <f t="array" aca="1" ref="B107:H107" ca="1">Days+22+DATE(Calendar8Year,Calendar8MonthOption,1)-WEEKDAY(DATE(Calendar8Year,Calendar8MonthOption,1),WeekdayOption)</f>
        <v>44668</v>
      </c>
      <c r="C107" s="4">
        <f ca="1"/>
        <v>44669</v>
      </c>
      <c r="D107" s="4">
        <f ca="1"/>
        <v>44670</v>
      </c>
      <c r="E107" s="4">
        <f ca="1"/>
        <v>44671</v>
      </c>
      <c r="F107" s="4">
        <f ca="1"/>
        <v>44672</v>
      </c>
      <c r="G107" s="4">
        <f ca="1"/>
        <v>44673</v>
      </c>
      <c r="H107" s="5">
        <f ca="1"/>
        <v>44674</v>
      </c>
    </row>
    <row r="108" spans="1:8" ht="56.25" customHeight="1">
      <c r="B108" s="9"/>
      <c r="C108" s="9"/>
      <c r="D108" s="9"/>
      <c r="E108" s="9"/>
      <c r="F108" s="9"/>
      <c r="G108" s="9"/>
      <c r="H108" s="10"/>
    </row>
    <row r="109" spans="1:8" ht="16.5" customHeight="1">
      <c r="B109" s="4">
        <f t="array" aca="1" ref="B109:H109" ca="1">Days+29+DATE(Calendar8Year,Calendar8MonthOption,1)-WEEKDAY(DATE(Calendar8Year,Calendar8MonthOption,1),WeekdayOption)</f>
        <v>44675</v>
      </c>
      <c r="C109" s="4">
        <f ca="1"/>
        <v>44676</v>
      </c>
      <c r="D109" s="4">
        <f ca="1"/>
        <v>44677</v>
      </c>
      <c r="E109" s="4">
        <f ca="1"/>
        <v>44678</v>
      </c>
      <c r="F109" s="4">
        <f ca="1"/>
        <v>44679</v>
      </c>
      <c r="G109" s="4">
        <f ca="1"/>
        <v>44680</v>
      </c>
      <c r="H109" s="5">
        <f ca="1"/>
        <v>44681</v>
      </c>
    </row>
    <row r="110" spans="1:8" ht="57" customHeight="1">
      <c r="B110" s="9"/>
      <c r="C110" s="9" t="s">
        <v>74</v>
      </c>
      <c r="D110" s="9"/>
      <c r="E110" s="9" t="s">
        <v>75</v>
      </c>
      <c r="F110" s="9"/>
      <c r="G110" s="9" t="s">
        <v>76</v>
      </c>
      <c r="H110" s="11"/>
    </row>
    <row r="111" spans="1:8" ht="16.5" customHeight="1">
      <c r="B111" s="4">
        <f t="array" aca="1" ref="B111:C111" ca="1">Days+36+DATE(Calendar8Year,Calendar8MonthOption,1)-WEEKDAY(DATE(Calendar8Year,Calendar8MonthOption,1),WeekdayOption)</f>
        <v>44682</v>
      </c>
      <c r="C111" s="4">
        <f ca="1"/>
        <v>44683</v>
      </c>
      <c r="D111" s="17" t="s">
        <v>13</v>
      </c>
      <c r="E111" s="18"/>
      <c r="F111" s="18"/>
      <c r="G111" s="18"/>
      <c r="H111" s="18"/>
    </row>
    <row r="112" spans="1:8" ht="63.75" customHeight="1">
      <c r="B112" s="9"/>
      <c r="C112" s="9"/>
      <c r="D112" s="15"/>
      <c r="E112" s="15"/>
      <c r="F112" s="15"/>
      <c r="G112" s="15"/>
      <c r="H112" s="15"/>
    </row>
    <row r="113" spans="1:8" ht="54" customHeight="1">
      <c r="A113" s="2"/>
      <c r="B113" s="1">
        <f ca="1">YEAR(DATE(Calendar8Year,Calendar8MonthOption+1,1))</f>
        <v>2022</v>
      </c>
      <c r="C113" s="13" t="str">
        <f ca="1">TEXT(DATE(Calendar8Year,Calendar8MonthOption+1,1),"mmmm")</f>
        <v>May</v>
      </c>
      <c r="D113" s="13"/>
      <c r="E113" s="13"/>
      <c r="F113" s="8"/>
      <c r="G113" s="8"/>
      <c r="H113" s="2"/>
    </row>
    <row r="114" spans="1:8" ht="14.25" customHeight="1">
      <c r="A114" s="3"/>
      <c r="B114" s="6" t="str">
        <f ca="1">UPPER(TEXT(B115,"dddd"))</f>
        <v>SUNDAY</v>
      </c>
      <c r="C114" s="7" t="str">
        <f t="shared" ref="C114" ca="1" si="38">UPPER(TEXT(C115,"dddd"))</f>
        <v>MONDAY</v>
      </c>
      <c r="D114" s="6" t="str">
        <f t="shared" ref="D114" ca="1" si="39">UPPER(TEXT(D115,"dddd"))</f>
        <v>TUESDAY</v>
      </c>
      <c r="E114" s="7" t="str">
        <f t="shared" ref="E114" ca="1" si="40">UPPER(TEXT(E115,"dddd"))</f>
        <v>WEDNESDAY</v>
      </c>
      <c r="F114" s="6" t="str">
        <f t="shared" ref="F114" ca="1" si="41">UPPER(TEXT(F115,"dddd"))</f>
        <v>THURSDAY</v>
      </c>
      <c r="G114" s="7" t="str">
        <f t="shared" ref="G114" ca="1" si="42">UPPER(TEXT(G115,"dddd"))</f>
        <v>FRIDAY</v>
      </c>
      <c r="H114" s="6" t="str">
        <f t="shared" ref="H114" ca="1" si="43">UPPER(TEXT(H115,"dddd"))</f>
        <v>SATURDAY</v>
      </c>
    </row>
    <row r="115" spans="1:8" ht="16.5" customHeight="1">
      <c r="B115" s="4">
        <f t="array" aca="1" ref="B115:H115" ca="1">Days+1+DATE(Calendar9Year,Calendar9MonthOption,1)-WEEKDAY(DATE(Calendar9Year,Calendar9MonthOption,1),WeekdayOption)</f>
        <v>44682</v>
      </c>
      <c r="C115" s="4">
        <f ca="1"/>
        <v>44683</v>
      </c>
      <c r="D115" s="4">
        <f ca="1"/>
        <v>44684</v>
      </c>
      <c r="E115" s="4">
        <f ca="1"/>
        <v>44685</v>
      </c>
      <c r="F115" s="4">
        <f ca="1"/>
        <v>44686</v>
      </c>
      <c r="G115" s="4">
        <f ca="1"/>
        <v>44687</v>
      </c>
      <c r="H115" s="5">
        <f ca="1"/>
        <v>44688</v>
      </c>
    </row>
    <row r="116" spans="1:8" ht="56.25" customHeight="1">
      <c r="B116" s="9"/>
      <c r="C116" s="9"/>
      <c r="D116" s="9" t="s">
        <v>77</v>
      </c>
      <c r="E116" s="9"/>
      <c r="F116" s="9" t="s">
        <v>10</v>
      </c>
      <c r="G116" s="9" t="s">
        <v>78</v>
      </c>
      <c r="H116" s="10"/>
    </row>
    <row r="117" spans="1:8" ht="16.5" customHeight="1">
      <c r="B117" s="4">
        <f t="array" aca="1" ref="B117:H117" ca="1">Days+8+DATE(Calendar9Year,Calendar9MonthOption,1)-WEEKDAY(DATE(Calendar9Year,Calendar9MonthOption,1),WeekdayOption)</f>
        <v>44689</v>
      </c>
      <c r="C117" s="4">
        <f ca="1"/>
        <v>44690</v>
      </c>
      <c r="D117" s="4">
        <f ca="1"/>
        <v>44691</v>
      </c>
      <c r="E117" s="4">
        <f ca="1"/>
        <v>44692</v>
      </c>
      <c r="F117" s="4">
        <f ca="1"/>
        <v>44693</v>
      </c>
      <c r="G117" s="4">
        <f ca="1"/>
        <v>44694</v>
      </c>
      <c r="H117" s="5">
        <f ca="1"/>
        <v>44695</v>
      </c>
    </row>
    <row r="118" spans="1:8" ht="56.25" customHeight="1">
      <c r="B118" s="9"/>
      <c r="C118" s="9" t="s">
        <v>79</v>
      </c>
      <c r="D118" s="9"/>
      <c r="E118" s="9"/>
      <c r="F118" s="9"/>
      <c r="G118" s="9"/>
      <c r="H118" s="10"/>
    </row>
    <row r="119" spans="1:8" ht="16.5" customHeight="1">
      <c r="B119" s="4">
        <f t="array" aca="1" ref="B119:H119" ca="1">Days+15+DATE(Calendar9Year,Calendar9MonthOption,1)-WEEKDAY(DATE(Calendar9Year,Calendar9MonthOption,1),WeekdayOption)</f>
        <v>44696</v>
      </c>
      <c r="C119" s="4">
        <f ca="1"/>
        <v>44697</v>
      </c>
      <c r="D119" s="4">
        <f ca="1"/>
        <v>44698</v>
      </c>
      <c r="E119" s="4">
        <f ca="1"/>
        <v>44699</v>
      </c>
      <c r="F119" s="4">
        <f ca="1"/>
        <v>44700</v>
      </c>
      <c r="G119" s="4">
        <f ca="1"/>
        <v>44701</v>
      </c>
      <c r="H119" s="5">
        <f ca="1"/>
        <v>44702</v>
      </c>
    </row>
    <row r="120" spans="1:8" ht="56.25" customHeight="1">
      <c r="B120" s="9"/>
      <c r="C120" s="9" t="s">
        <v>79</v>
      </c>
      <c r="D120" s="9"/>
      <c r="E120" s="9"/>
      <c r="F120" s="9"/>
      <c r="G120" s="9"/>
      <c r="H120" s="10"/>
    </row>
    <row r="121" spans="1:8" ht="16.5" customHeight="1">
      <c r="B121" s="4">
        <f t="array" aca="1" ref="B121:H121" ca="1">Days+22+DATE(Calendar9Year,Calendar9MonthOption,1)-WEEKDAY(DATE(Calendar9Year,Calendar9MonthOption,1),WeekdayOption)</f>
        <v>44703</v>
      </c>
      <c r="C121" s="4">
        <f ca="1"/>
        <v>44704</v>
      </c>
      <c r="D121" s="4">
        <f ca="1"/>
        <v>44705</v>
      </c>
      <c r="E121" s="4">
        <f ca="1"/>
        <v>44706</v>
      </c>
      <c r="F121" s="4">
        <f ca="1"/>
        <v>44707</v>
      </c>
      <c r="G121" s="4">
        <f ca="1"/>
        <v>44708</v>
      </c>
      <c r="H121" s="5">
        <f ca="1"/>
        <v>44709</v>
      </c>
    </row>
    <row r="122" spans="1:8" ht="56.25" customHeight="1">
      <c r="B122" s="9"/>
      <c r="C122" s="9" t="s">
        <v>79</v>
      </c>
      <c r="D122" s="9"/>
      <c r="E122" s="9"/>
      <c r="F122" s="9"/>
      <c r="G122" s="9"/>
      <c r="H122" s="10"/>
    </row>
    <row r="123" spans="1:8" ht="16.5" customHeight="1">
      <c r="B123" s="4">
        <f t="array" aca="1" ref="B123:H123" ca="1">Days+29+DATE(Calendar9Year,Calendar9MonthOption,1)-WEEKDAY(DATE(Calendar9Year,Calendar9MonthOption,1),WeekdayOption)</f>
        <v>44710</v>
      </c>
      <c r="C123" s="4">
        <f ca="1"/>
        <v>44711</v>
      </c>
      <c r="D123" s="4">
        <f ca="1"/>
        <v>44712</v>
      </c>
      <c r="E123" s="4">
        <f ca="1"/>
        <v>44713</v>
      </c>
      <c r="F123" s="4">
        <f ca="1"/>
        <v>44714</v>
      </c>
      <c r="G123" s="4">
        <f ca="1"/>
        <v>44715</v>
      </c>
      <c r="H123" s="5">
        <f ca="1"/>
        <v>44716</v>
      </c>
    </row>
    <row r="124" spans="1:8" ht="57" customHeight="1">
      <c r="B124" s="9"/>
      <c r="C124" s="9" t="s">
        <v>80</v>
      </c>
      <c r="D124" s="9" t="s">
        <v>79</v>
      </c>
      <c r="E124" s="9"/>
      <c r="F124" s="9"/>
      <c r="G124" s="9"/>
      <c r="H124" s="11"/>
    </row>
    <row r="125" spans="1:8" ht="16.5" customHeight="1">
      <c r="B125" s="4">
        <f t="array" aca="1" ref="B125:C125" ca="1">Days+36+DATE(Calendar9Year,Calendar9MonthOption,1)-WEEKDAY(DATE(Calendar9Year,Calendar9MonthOption,1),WeekdayOption)</f>
        <v>44717</v>
      </c>
      <c r="C125" s="4">
        <f ca="1"/>
        <v>44718</v>
      </c>
      <c r="D125" s="17" t="s">
        <v>13</v>
      </c>
      <c r="E125" s="18"/>
      <c r="F125" s="18"/>
      <c r="G125" s="18"/>
      <c r="H125" s="18"/>
    </row>
    <row r="126" spans="1:8" ht="63.75" customHeight="1">
      <c r="B126" s="9"/>
      <c r="C126" s="9"/>
      <c r="D126" s="15"/>
      <c r="E126" s="15"/>
      <c r="F126" s="15"/>
      <c r="G126" s="15"/>
      <c r="H126" s="15"/>
    </row>
    <row r="127" spans="1:8" ht="54" customHeight="1">
      <c r="A127" s="2"/>
      <c r="B127" s="1">
        <f ca="1">YEAR(DATE(Calendar9Year,Calendar9MonthOption+1,1))</f>
        <v>2022</v>
      </c>
      <c r="C127" s="13" t="str">
        <f ca="1">TEXT(DATE(Calendar9Year,Calendar9MonthOption+1,1),"mmmm")</f>
        <v>June</v>
      </c>
      <c r="D127" s="13"/>
      <c r="E127" s="13"/>
      <c r="F127" s="8"/>
      <c r="G127" s="8"/>
      <c r="H127" s="2"/>
    </row>
    <row r="128" spans="1:8" ht="14.25" customHeight="1">
      <c r="A128" s="3"/>
      <c r="B128" s="6" t="str">
        <f ca="1">UPPER(TEXT(B129,"dddd"))</f>
        <v>SUNDAY</v>
      </c>
      <c r="C128" s="7" t="str">
        <f t="shared" ref="C128:H128" ca="1" si="44">UPPER(TEXT(C129,"dddd"))</f>
        <v>MONDAY</v>
      </c>
      <c r="D128" s="6" t="str">
        <f t="shared" ca="1" si="44"/>
        <v>TUESDAY</v>
      </c>
      <c r="E128" s="7" t="str">
        <f t="shared" ca="1" si="44"/>
        <v>WEDNESDAY</v>
      </c>
      <c r="F128" s="6" t="str">
        <f t="shared" ca="1" si="44"/>
        <v>THURSDAY</v>
      </c>
      <c r="G128" s="7" t="str">
        <f t="shared" ca="1" si="44"/>
        <v>FRIDAY</v>
      </c>
      <c r="H128" s="6" t="str">
        <f t="shared" ca="1" si="44"/>
        <v>SATURDAY</v>
      </c>
    </row>
    <row r="129" spans="2:8" ht="16.5" customHeight="1">
      <c r="B129" s="4">
        <f t="array" aca="1" ref="B129:H129" ca="1">Days+1+DATE(Calendar10Year,Calendar10MonthOption,1)-WEEKDAY(DATE(Calendar10Year,Calendar10MonthOption,1),WeekdayOption)</f>
        <v>44710</v>
      </c>
      <c r="C129" s="4">
        <f ca="1"/>
        <v>44711</v>
      </c>
      <c r="D129" s="4">
        <f ca="1"/>
        <v>44712</v>
      </c>
      <c r="E129" s="4">
        <f ca="1"/>
        <v>44713</v>
      </c>
      <c r="F129" s="4">
        <f ca="1"/>
        <v>44714</v>
      </c>
      <c r="G129" s="4">
        <f ca="1"/>
        <v>44715</v>
      </c>
      <c r="H129" s="5">
        <f ca="1"/>
        <v>44716</v>
      </c>
    </row>
    <row r="130" spans="2:8" ht="56.25" customHeight="1">
      <c r="B130" s="9"/>
      <c r="C130" s="9"/>
      <c r="D130" s="9"/>
      <c r="E130" s="9"/>
      <c r="F130" s="9"/>
      <c r="G130" s="9"/>
      <c r="H130" s="10"/>
    </row>
    <row r="131" spans="2:8" ht="16.5" customHeight="1">
      <c r="B131" s="4">
        <f t="array" aca="1" ref="B131:H131" ca="1">Days+8+DATE(Calendar10Year,Calendar10MonthOption,1)-WEEKDAY(DATE(Calendar10Year,Calendar10MonthOption,1),WeekdayOption)</f>
        <v>44717</v>
      </c>
      <c r="C131" s="4">
        <f ca="1"/>
        <v>44718</v>
      </c>
      <c r="D131" s="4">
        <f ca="1"/>
        <v>44719</v>
      </c>
      <c r="E131" s="4">
        <f ca="1"/>
        <v>44720</v>
      </c>
      <c r="F131" s="4">
        <f ca="1"/>
        <v>44721</v>
      </c>
      <c r="G131" s="4">
        <f ca="1"/>
        <v>44722</v>
      </c>
      <c r="H131" s="5">
        <f ca="1"/>
        <v>44723</v>
      </c>
    </row>
    <row r="132" spans="2:8" ht="56.25" customHeight="1">
      <c r="B132" s="9"/>
      <c r="C132" s="9" t="s">
        <v>79</v>
      </c>
      <c r="D132" s="9"/>
      <c r="E132" s="9"/>
      <c r="F132" s="9"/>
      <c r="G132" s="9"/>
      <c r="H132" s="10"/>
    </row>
    <row r="133" spans="2:8" ht="16.5" customHeight="1">
      <c r="B133" s="4">
        <f t="array" aca="1" ref="B133:H133" ca="1">Days+15+DATE(Calendar10Year,Calendar10MonthOption,1)-WEEKDAY(DATE(Calendar10Year,Calendar10MonthOption,1),WeekdayOption)</f>
        <v>44724</v>
      </c>
      <c r="C133" s="4">
        <f ca="1"/>
        <v>44725</v>
      </c>
      <c r="D133" s="4">
        <f ca="1"/>
        <v>44726</v>
      </c>
      <c r="E133" s="4">
        <f ca="1"/>
        <v>44727</v>
      </c>
      <c r="F133" s="4">
        <f ca="1"/>
        <v>44728</v>
      </c>
      <c r="G133" s="4">
        <f ca="1"/>
        <v>44729</v>
      </c>
      <c r="H133" s="5">
        <f ca="1"/>
        <v>44730</v>
      </c>
    </row>
    <row r="134" spans="2:8" ht="56.25" customHeight="1">
      <c r="B134" s="9"/>
      <c r="C134" s="9"/>
      <c r="D134" s="9"/>
      <c r="E134" s="9"/>
      <c r="F134" s="9"/>
      <c r="G134" s="9"/>
      <c r="H134" s="10"/>
    </row>
    <row r="135" spans="2:8" ht="16.5" customHeight="1">
      <c r="B135" s="4">
        <f t="array" aca="1" ref="B135:H135" ca="1">Days+22+DATE(Calendar10Year,Calendar10MonthOption,1)-WEEKDAY(DATE(Calendar10Year,Calendar10MonthOption,1),WeekdayOption)</f>
        <v>44731</v>
      </c>
      <c r="C135" s="4">
        <f ca="1"/>
        <v>44732</v>
      </c>
      <c r="D135" s="4">
        <f ca="1"/>
        <v>44733</v>
      </c>
      <c r="E135" s="4">
        <f ca="1"/>
        <v>44734</v>
      </c>
      <c r="F135" s="4">
        <f ca="1"/>
        <v>44735</v>
      </c>
      <c r="G135" s="4">
        <f ca="1"/>
        <v>44736</v>
      </c>
      <c r="H135" s="5">
        <f ca="1"/>
        <v>44737</v>
      </c>
    </row>
    <row r="136" spans="2:8" ht="56.25" customHeight="1">
      <c r="B136" s="9"/>
      <c r="C136" s="9"/>
      <c r="D136" s="9"/>
      <c r="E136" s="9"/>
      <c r="F136" s="9"/>
      <c r="G136" s="9"/>
      <c r="H136" s="10"/>
    </row>
    <row r="137" spans="2:8" ht="16.5" customHeight="1">
      <c r="B137" s="4">
        <f t="array" aca="1" ref="B137:H137" ca="1">Days+29+DATE(Calendar10Year,Calendar10MonthOption,1)-WEEKDAY(DATE(Calendar10Year,Calendar10MonthOption,1),WeekdayOption)</f>
        <v>44738</v>
      </c>
      <c r="C137" s="4">
        <f ca="1"/>
        <v>44739</v>
      </c>
      <c r="D137" s="4">
        <f ca="1"/>
        <v>44740</v>
      </c>
      <c r="E137" s="4">
        <f ca="1"/>
        <v>44741</v>
      </c>
      <c r="F137" s="4">
        <f ca="1"/>
        <v>44742</v>
      </c>
      <c r="G137" s="4">
        <f ca="1"/>
        <v>44743</v>
      </c>
      <c r="H137" s="5">
        <f ca="1"/>
        <v>44744</v>
      </c>
    </row>
    <row r="138" spans="2:8" ht="57" customHeight="1">
      <c r="B138" s="9"/>
      <c r="C138" s="9"/>
      <c r="D138" s="9"/>
      <c r="E138" s="9"/>
      <c r="F138" s="9"/>
      <c r="G138" s="9"/>
      <c r="H138" s="11"/>
    </row>
    <row r="139" spans="2:8" ht="16.5" customHeight="1">
      <c r="B139" s="4">
        <f t="array" aca="1" ref="B139:C139" ca="1">Days+36+DATE(Calendar10Year,Calendar10MonthOption,1)-WEEKDAY(DATE(Calendar10Year,Calendar10MonthOption,1),WeekdayOption)</f>
        <v>44745</v>
      </c>
      <c r="C139" s="4">
        <f ca="1"/>
        <v>44746</v>
      </c>
      <c r="D139" s="17" t="s">
        <v>13</v>
      </c>
      <c r="E139" s="18"/>
      <c r="F139" s="18"/>
      <c r="G139" s="18"/>
      <c r="H139" s="18"/>
    </row>
    <row r="140" spans="2:8" ht="63.75" customHeight="1">
      <c r="B140" s="9"/>
      <c r="C140" s="9"/>
      <c r="D140" s="15"/>
      <c r="E140" s="15"/>
      <c r="F140" s="15"/>
      <c r="G140" s="15"/>
      <c r="H140" s="15"/>
    </row>
    <row r="141" spans="2:8" ht="54" customHeight="1">
      <c r="B141" s="1">
        <f ca="1">YEAR(DATE(Calendar10Year,Calendar10MonthOption+1,1))</f>
        <v>2022</v>
      </c>
      <c r="C141" s="13" t="str">
        <f ca="1">TEXT(DATE(Calendar10Year,Calendar10MonthOption+1,1),"mmmm")</f>
        <v>July</v>
      </c>
      <c r="D141" s="13"/>
      <c r="E141" s="13"/>
      <c r="F141" s="8"/>
      <c r="G141" s="8"/>
      <c r="H141" s="2"/>
    </row>
    <row r="142" spans="2:8" ht="14.25" customHeight="1">
      <c r="B142" s="6" t="str">
        <f ca="1">UPPER(TEXT(B143,"dddd"))</f>
        <v>SUNDAY</v>
      </c>
      <c r="C142" s="7" t="str">
        <f t="shared" ref="C142:H142" ca="1" si="45">UPPER(TEXT(C143,"dddd"))</f>
        <v>MONDAY</v>
      </c>
      <c r="D142" s="6" t="str">
        <f t="shared" ca="1" si="45"/>
        <v>TUESDAY</v>
      </c>
      <c r="E142" s="7" t="str">
        <f t="shared" ca="1" si="45"/>
        <v>WEDNESDAY</v>
      </c>
      <c r="F142" s="6" t="str">
        <f t="shared" ca="1" si="45"/>
        <v>THURSDAY</v>
      </c>
      <c r="G142" s="7" t="str">
        <f t="shared" ca="1" si="45"/>
        <v>FRIDAY</v>
      </c>
      <c r="H142" s="6" t="str">
        <f t="shared" ca="1" si="45"/>
        <v>SATURDAY</v>
      </c>
    </row>
    <row r="143" spans="2:8" ht="16.5" customHeight="1">
      <c r="B143" s="4">
        <f t="array" aca="1" ref="B143:H143" ca="1">Days+1+DATE(Calendar11Year,Calendar11MonthOption,1)-WEEKDAY(DATE(Calendar11Year,Calendar11MonthOption,1),WeekdayOption)</f>
        <v>44738</v>
      </c>
      <c r="C143" s="4">
        <f ca="1"/>
        <v>44739</v>
      </c>
      <c r="D143" s="4">
        <f ca="1"/>
        <v>44740</v>
      </c>
      <c r="E143" s="4">
        <f ca="1"/>
        <v>44741</v>
      </c>
      <c r="F143" s="4">
        <f ca="1"/>
        <v>44742</v>
      </c>
      <c r="G143" s="4">
        <f ca="1"/>
        <v>44743</v>
      </c>
      <c r="H143" s="5">
        <f ca="1"/>
        <v>44744</v>
      </c>
    </row>
    <row r="144" spans="2:8" ht="56.25" customHeight="1">
      <c r="B144" s="9"/>
      <c r="C144" s="9"/>
      <c r="D144" s="9"/>
      <c r="E144" s="9"/>
      <c r="F144" s="9"/>
      <c r="G144" s="9"/>
      <c r="H144" s="10"/>
    </row>
    <row r="145" spans="2:8" ht="16.5" customHeight="1">
      <c r="B145" s="4">
        <f t="array" aca="1" ref="B145:H145" ca="1">Days+8+DATE(Calendar11Year,Calendar11MonthOption,1)-WEEKDAY(DATE(Calendar11Year,Calendar11MonthOption,1),WeekdayOption)</f>
        <v>44745</v>
      </c>
      <c r="C145" s="4">
        <f ca="1"/>
        <v>44746</v>
      </c>
      <c r="D145" s="4">
        <f ca="1"/>
        <v>44747</v>
      </c>
      <c r="E145" s="4">
        <f ca="1"/>
        <v>44748</v>
      </c>
      <c r="F145" s="4">
        <f ca="1"/>
        <v>44749</v>
      </c>
      <c r="G145" s="4">
        <f ca="1"/>
        <v>44750</v>
      </c>
      <c r="H145" s="5">
        <f ca="1"/>
        <v>44751</v>
      </c>
    </row>
    <row r="146" spans="2:8" ht="56.25" customHeight="1">
      <c r="B146" s="9"/>
      <c r="C146" s="9"/>
      <c r="D146" s="9"/>
      <c r="E146" s="9"/>
      <c r="F146" s="9"/>
      <c r="G146" s="9"/>
      <c r="H146" s="10"/>
    </row>
    <row r="147" spans="2:8" ht="16.5" customHeight="1">
      <c r="B147" s="4">
        <f t="array" aca="1" ref="B147:H147" ca="1">Days+15+DATE(Calendar11Year,Calendar11MonthOption,1)-WEEKDAY(DATE(Calendar11Year,Calendar11MonthOption,1),WeekdayOption)</f>
        <v>44752</v>
      </c>
      <c r="C147" s="4">
        <f ca="1"/>
        <v>44753</v>
      </c>
      <c r="D147" s="4">
        <f ca="1"/>
        <v>44754</v>
      </c>
      <c r="E147" s="4">
        <f ca="1"/>
        <v>44755</v>
      </c>
      <c r="F147" s="4">
        <f ca="1"/>
        <v>44756</v>
      </c>
      <c r="G147" s="4">
        <f ca="1"/>
        <v>44757</v>
      </c>
      <c r="H147" s="5">
        <f ca="1"/>
        <v>44758</v>
      </c>
    </row>
    <row r="148" spans="2:8" ht="56.25" customHeight="1">
      <c r="B148" s="9"/>
      <c r="C148" s="9"/>
      <c r="D148" s="9"/>
      <c r="E148" s="9"/>
      <c r="F148" s="9"/>
      <c r="G148" s="9"/>
      <c r="H148" s="10"/>
    </row>
    <row r="149" spans="2:8" ht="16.5" customHeight="1">
      <c r="B149" s="4">
        <f t="array" aca="1" ref="B149:H149" ca="1">Days+22+DATE(Calendar11Year,Calendar11MonthOption,1)-WEEKDAY(DATE(Calendar11Year,Calendar11MonthOption,1),WeekdayOption)</f>
        <v>44759</v>
      </c>
      <c r="C149" s="4">
        <f ca="1"/>
        <v>44760</v>
      </c>
      <c r="D149" s="4">
        <f ca="1"/>
        <v>44761</v>
      </c>
      <c r="E149" s="4">
        <f ca="1"/>
        <v>44762</v>
      </c>
      <c r="F149" s="4">
        <f ca="1"/>
        <v>44763</v>
      </c>
      <c r="G149" s="4">
        <f ca="1"/>
        <v>44764</v>
      </c>
      <c r="H149" s="5">
        <f ca="1"/>
        <v>44765</v>
      </c>
    </row>
    <row r="150" spans="2:8" ht="56.25" customHeight="1">
      <c r="B150" s="9"/>
      <c r="C150" s="9"/>
      <c r="D150" s="9"/>
      <c r="E150" s="9"/>
      <c r="F150" s="9"/>
      <c r="G150" s="9"/>
      <c r="H150" s="10"/>
    </row>
    <row r="151" spans="2:8" ht="16.5" customHeight="1">
      <c r="B151" s="4">
        <f t="array" aca="1" ref="B151:H151" ca="1">Days+29+DATE(Calendar11Year,Calendar11MonthOption,1)-WEEKDAY(DATE(Calendar11Year,Calendar11MonthOption,1),WeekdayOption)</f>
        <v>44766</v>
      </c>
      <c r="C151" s="4">
        <f ca="1"/>
        <v>44767</v>
      </c>
      <c r="D151" s="4">
        <f ca="1"/>
        <v>44768</v>
      </c>
      <c r="E151" s="4">
        <f ca="1"/>
        <v>44769</v>
      </c>
      <c r="F151" s="4">
        <f ca="1"/>
        <v>44770</v>
      </c>
      <c r="G151" s="4">
        <f ca="1"/>
        <v>44771</v>
      </c>
      <c r="H151" s="5">
        <f ca="1"/>
        <v>44772</v>
      </c>
    </row>
    <row r="152" spans="2:8" ht="57" customHeight="1">
      <c r="B152" s="9"/>
      <c r="C152" s="9"/>
      <c r="D152" s="9"/>
      <c r="E152" s="9"/>
      <c r="F152" s="9"/>
      <c r="G152" s="9"/>
      <c r="H152" s="11"/>
    </row>
    <row r="153" spans="2:8" ht="16.5" customHeight="1">
      <c r="B153" s="4">
        <f t="array" aca="1" ref="B153:C153" ca="1">Days+36+DATE(Calendar11Year,Calendar11MonthOption,1)-WEEKDAY(DATE(Calendar11Year,Calendar11MonthOption,1),WeekdayOption)</f>
        <v>44773</v>
      </c>
      <c r="C153" s="4">
        <f ca="1"/>
        <v>44774</v>
      </c>
      <c r="D153" s="17" t="s">
        <v>13</v>
      </c>
      <c r="E153" s="18"/>
      <c r="F153" s="18"/>
      <c r="G153" s="18"/>
      <c r="H153" s="18"/>
    </row>
    <row r="154" spans="2:8" ht="63.75" customHeight="1">
      <c r="B154" s="9"/>
      <c r="C154" s="9"/>
      <c r="D154" s="15"/>
      <c r="E154" s="15"/>
      <c r="F154" s="15"/>
      <c r="G154" s="15"/>
      <c r="H154" s="15"/>
    </row>
    <row r="155" spans="2:8" ht="54" customHeight="1">
      <c r="B155" s="1">
        <f ca="1">YEAR(DATE(Calendar11Year,Calendar11MonthOption+1,1))</f>
        <v>2022</v>
      </c>
      <c r="C155" s="13" t="str">
        <f ca="1">TEXT(DATE(Calendar11Year,Calendar11MonthOption+1,1),"mmmm")</f>
        <v>August</v>
      </c>
      <c r="D155" s="13"/>
      <c r="E155" s="13"/>
      <c r="F155" s="8"/>
      <c r="G155" s="8"/>
      <c r="H155" s="2"/>
    </row>
    <row r="156" spans="2:8" ht="14.25" customHeight="1">
      <c r="B156" s="6" t="str">
        <f ca="1">UPPER(TEXT(B157,"dddd"))</f>
        <v>SUNDAY</v>
      </c>
      <c r="C156" s="7" t="str">
        <f t="shared" ref="C156:H156" ca="1" si="46">UPPER(TEXT(C157,"dddd"))</f>
        <v>MONDAY</v>
      </c>
      <c r="D156" s="6" t="str">
        <f t="shared" ca="1" si="46"/>
        <v>TUESDAY</v>
      </c>
      <c r="E156" s="7" t="str">
        <f t="shared" ca="1" si="46"/>
        <v>WEDNESDAY</v>
      </c>
      <c r="F156" s="6" t="str">
        <f t="shared" ca="1" si="46"/>
        <v>THURSDAY</v>
      </c>
      <c r="G156" s="7" t="str">
        <f t="shared" ca="1" si="46"/>
        <v>FRIDAY</v>
      </c>
      <c r="H156" s="6" t="str">
        <f t="shared" ca="1" si="46"/>
        <v>SATURDAY</v>
      </c>
    </row>
    <row r="157" spans="2:8" ht="16.5" customHeight="1">
      <c r="B157" s="4">
        <f t="array" aca="1" ref="B157:H157" ca="1">Days+1+DATE(Calendar12Year,Calendar12MonthOption,1)-WEEKDAY(DATE(Calendar12Year,Calendar12MonthOption,1),WeekdayOption)</f>
        <v>44773</v>
      </c>
      <c r="C157" s="4">
        <f ca="1"/>
        <v>44774</v>
      </c>
      <c r="D157" s="4">
        <f ca="1"/>
        <v>44775</v>
      </c>
      <c r="E157" s="4">
        <f ca="1"/>
        <v>44776</v>
      </c>
      <c r="F157" s="4">
        <f ca="1"/>
        <v>44777</v>
      </c>
      <c r="G157" s="4">
        <f ca="1"/>
        <v>44778</v>
      </c>
      <c r="H157" s="5">
        <f ca="1"/>
        <v>44779</v>
      </c>
    </row>
    <row r="158" spans="2:8" ht="56.25" customHeight="1">
      <c r="B158" s="9"/>
      <c r="C158" s="9"/>
      <c r="D158" s="9"/>
      <c r="E158" s="9"/>
      <c r="F158" s="9"/>
      <c r="G158" s="9"/>
      <c r="H158" s="10"/>
    </row>
    <row r="159" spans="2:8" ht="16.5" customHeight="1">
      <c r="B159" s="4">
        <f t="array" aca="1" ref="B159:H159" ca="1">Days+8+DATE(Calendar12Year,Calendar12MonthOption,1)-WEEKDAY(DATE(Calendar12Year,Calendar12MonthOption,1),WeekdayOption)</f>
        <v>44780</v>
      </c>
      <c r="C159" s="4">
        <f ca="1"/>
        <v>44781</v>
      </c>
      <c r="D159" s="4">
        <f ca="1"/>
        <v>44782</v>
      </c>
      <c r="E159" s="4">
        <f ca="1"/>
        <v>44783</v>
      </c>
      <c r="F159" s="4">
        <f ca="1"/>
        <v>44784</v>
      </c>
      <c r="G159" s="4">
        <f ca="1"/>
        <v>44785</v>
      </c>
      <c r="H159" s="5">
        <f ca="1"/>
        <v>44786</v>
      </c>
    </row>
    <row r="160" spans="2:8" ht="56.25" customHeight="1">
      <c r="B160" s="9"/>
      <c r="C160" s="9"/>
      <c r="D160" s="9"/>
      <c r="E160" s="9"/>
      <c r="F160" s="9"/>
      <c r="G160" s="9"/>
      <c r="H160" s="10"/>
    </row>
    <row r="161" spans="2:8" ht="16.5" customHeight="1">
      <c r="B161" s="4">
        <f t="array" aca="1" ref="B161:H161" ca="1">Days+15+DATE(Calendar12Year,Calendar12MonthOption,1)-WEEKDAY(DATE(Calendar12Year,Calendar12MonthOption,1),WeekdayOption)</f>
        <v>44787</v>
      </c>
      <c r="C161" s="4">
        <f ca="1"/>
        <v>44788</v>
      </c>
      <c r="D161" s="4">
        <f ca="1"/>
        <v>44789</v>
      </c>
      <c r="E161" s="4">
        <f ca="1"/>
        <v>44790</v>
      </c>
      <c r="F161" s="4">
        <f ca="1"/>
        <v>44791</v>
      </c>
      <c r="G161" s="4">
        <f ca="1"/>
        <v>44792</v>
      </c>
      <c r="H161" s="5">
        <f ca="1"/>
        <v>44793</v>
      </c>
    </row>
    <row r="162" spans="2:8" ht="56.25" customHeight="1">
      <c r="B162" s="9"/>
      <c r="C162" s="9"/>
      <c r="D162" s="9"/>
      <c r="E162" s="9"/>
      <c r="F162" s="9"/>
      <c r="G162" s="9"/>
      <c r="H162" s="10"/>
    </row>
    <row r="163" spans="2:8" ht="16.5" customHeight="1">
      <c r="B163" s="4">
        <f t="array" aca="1" ref="B163:H163" ca="1">Days+22+DATE(Calendar12Year,Calendar12MonthOption,1)-WEEKDAY(DATE(Calendar12Year,Calendar12MonthOption,1),WeekdayOption)</f>
        <v>44794</v>
      </c>
      <c r="C163" s="4">
        <f ca="1"/>
        <v>44795</v>
      </c>
      <c r="D163" s="4">
        <f ca="1"/>
        <v>44796</v>
      </c>
      <c r="E163" s="4">
        <f ca="1"/>
        <v>44797</v>
      </c>
      <c r="F163" s="4">
        <f ca="1"/>
        <v>44798</v>
      </c>
      <c r="G163" s="4">
        <f ca="1"/>
        <v>44799</v>
      </c>
      <c r="H163" s="5">
        <f ca="1"/>
        <v>44800</v>
      </c>
    </row>
    <row r="164" spans="2:8" ht="56.25" customHeight="1">
      <c r="B164" s="9"/>
      <c r="C164" s="9"/>
      <c r="D164" s="9"/>
      <c r="E164" s="9"/>
      <c r="F164" s="9"/>
      <c r="G164" s="9"/>
      <c r="H164" s="10"/>
    </row>
    <row r="165" spans="2:8" ht="16.5" customHeight="1">
      <c r="B165" s="4">
        <f t="array" aca="1" ref="B165:H165" ca="1">Days+29+DATE(Calendar12Year,Calendar12MonthOption,1)-WEEKDAY(DATE(Calendar12Year,Calendar12MonthOption,1),WeekdayOption)</f>
        <v>44801</v>
      </c>
      <c r="C165" s="4">
        <f ca="1"/>
        <v>44802</v>
      </c>
      <c r="D165" s="4">
        <f ca="1"/>
        <v>44803</v>
      </c>
      <c r="E165" s="4">
        <f ca="1"/>
        <v>44804</v>
      </c>
      <c r="F165" s="4">
        <f ca="1"/>
        <v>44805</v>
      </c>
      <c r="G165" s="4">
        <f ca="1"/>
        <v>44806</v>
      </c>
      <c r="H165" s="5">
        <f ca="1"/>
        <v>44807</v>
      </c>
    </row>
    <row r="166" spans="2:8" ht="57" customHeight="1">
      <c r="B166" s="9"/>
      <c r="C166" s="9"/>
      <c r="D166" s="9"/>
      <c r="E166" s="9"/>
      <c r="F166" s="9"/>
      <c r="G166" s="9"/>
      <c r="H166" s="11"/>
    </row>
    <row r="167" spans="2:8" ht="16.5" customHeight="1">
      <c r="B167" s="4">
        <f t="array" aca="1" ref="B167:C167" ca="1">Days+36+DATE(Calendar12Year,Calendar12MonthOption,1)-WEEKDAY(DATE(Calendar12Year,Calendar12MonthOption,1),WeekdayOption)</f>
        <v>44808</v>
      </c>
      <c r="C167" s="4">
        <f ca="1"/>
        <v>44809</v>
      </c>
      <c r="D167" s="17" t="s">
        <v>13</v>
      </c>
      <c r="E167" s="18"/>
      <c r="F167" s="18"/>
      <c r="G167" s="18"/>
      <c r="H167" s="18"/>
    </row>
    <row r="168" spans="2:8" ht="63.75" customHeight="1">
      <c r="B168" s="9"/>
      <c r="C168" s="9"/>
      <c r="D168" s="15"/>
      <c r="E168" s="15"/>
      <c r="F168" s="15"/>
      <c r="G168" s="15"/>
      <c r="H168" s="15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 xr:uid="{00000000-0002-0000-0000-000002000000}"/>
    <dataValidation allowBlank="1" showInputMessage="1" showErrorMessage="1" prompt="Enter year in this cell" sqref="B1" xr:uid="{00000000-0002-0000-0000-000003000000}"/>
    <dataValidation allowBlank="1" showInputMessage="1" prompt="Automatically determined weekday. To change weekdays, select a new week start day in cell B2" sqref="C2:H2 B16" xr:uid="{00000000-0002-0000-0000-000004000000}"/>
    <dataValidation allowBlank="1" showInputMessage="1" prompt="Date" sqref="B3" xr:uid="{00000000-0002-0000-0000-000005000000}"/>
    <dataValidation allowBlank="1" showInputMessage="1" prompt="Enter daily notes here" sqref="B4" xr:uid="{00000000-0002-0000-0000-000006000000}"/>
    <dataValidation allowBlank="1" showInputMessage="1" prompt="Calendar year is automatically updated based on the year selected in cell B1" sqref="B15" xr:uid="{00000000-0002-0000-0000-000007000000}"/>
    <dataValidation allowBlank="1" showInputMessage="1" prompt="Calendar month is automatically updated based on the month selected in cell C1" sqref="C15:E15" xr:uid="{00000000-0002-0000-0000-000008000000}"/>
    <dataValidation allowBlank="1" showInputMessage="1" prompt="Enter monthly Notes in cell below" sqref="D13:H13" xr:uid="{00000000-0002-0000-0000-00000C000000}"/>
    <dataValidation allowBlank="1" showInputMessage="1" prompt="Enter monthly Notes in this cell" sqref="D14:H14" xr:uid="{00000000-0002-0000-0000-00000D000000}"/>
    <dataValidation allowBlank="1" showInputMessage="1" showErrorMessage="1" prompt="Calendar year is automatically updated based on the year selected in cell B1" sqref="B29 B43 B57 B71 B85 B99 B113 B127 B141 B155" xr:uid="{00000000-0002-0000-0000-00000E000000}"/>
    <dataValidation allowBlank="1" showInputMessage="1" showErrorMessage="1" prompt="Calendar month is automatically updated based on the month selected in cell C1" sqref="C141:E141 C29:E29 C43:E43 C57:E57 C71:E71 C85:E85 C99:E99 C113:E113 C127:E127 C155:E155" xr:uid="{00000000-0002-0000-0000-00000F000000}"/>
    <dataValidation allowBlank="1" showInputMessage="1" showErrorMessage="1" prompt="Automatically determined weekday. To change weekdays, select a new week start day in cell B2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6A5CE2C39BB48934034F21A364FEA" ma:contentTypeVersion="6" ma:contentTypeDescription="Create a new document." ma:contentTypeScope="" ma:versionID="ca27e20a070248cd831a1b87aafd7483">
  <xsd:schema xmlns:xsd="http://www.w3.org/2001/XMLSchema" xmlns:xs="http://www.w3.org/2001/XMLSchema" xmlns:p="http://schemas.microsoft.com/office/2006/metadata/properties" xmlns:ns2="537a4681-c824-424b-a508-1e3d949056fc" xmlns:ns3="52cf57da-8c3f-4cae-900c-e5053bed2c87" targetNamespace="http://schemas.microsoft.com/office/2006/metadata/properties" ma:root="true" ma:fieldsID="5a207abe7f55a306e902f3a7dcfcaf03" ns2:_="" ns3:_="">
    <xsd:import namespace="537a4681-c824-424b-a508-1e3d949056fc"/>
    <xsd:import namespace="52cf57da-8c3f-4cae-900c-e5053bed2c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a4681-c824-424b-a508-1e3d949056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f57da-8c3f-4cae-900c-e5053bed2c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C83DFE-7C02-452B-885F-8D518F326C00}"/>
</file>

<file path=customXml/itemProps2.xml><?xml version="1.0" encoding="utf-8"?>
<ds:datastoreItem xmlns:ds="http://schemas.openxmlformats.org/officeDocument/2006/customXml" ds:itemID="{1EE17C64-FCBA-4A4F-A992-5F2634C5A8B6}"/>
</file>

<file path=customXml/itemProps3.xml><?xml version="1.0" encoding="utf-8"?>
<ds:datastoreItem xmlns:ds="http://schemas.openxmlformats.org/officeDocument/2006/customXml" ds:itemID="{5EDB9CC5-493C-4244-AB0D-3EAB2ED43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Colosi, Julie A</dc:creator>
  <cp:keywords/>
  <dc:description/>
  <cp:lastModifiedBy>Ventry, Edward</cp:lastModifiedBy>
  <cp:revision/>
  <dcterms:created xsi:type="dcterms:W3CDTF">2018-02-18T23:49:08Z</dcterms:created>
  <dcterms:modified xsi:type="dcterms:W3CDTF">2021-08-03T14:59:52Z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0x010100AB96A5CE2C39BB48934034F21A364FEA</vt:lpwstr>
  </property>
</Properties>
</file>